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-15" windowWidth="11805" windowHeight="6525" tabRatio="602"/>
  </bookViews>
  <sheets>
    <sheet name="01 нояб" sheetId="31" r:id="rId1"/>
  </sheets>
  <definedNames>
    <definedName name="_Date_" localSheetId="0">'01 нояб'!#REF!</definedName>
    <definedName name="_Date_">#REF!</definedName>
    <definedName name="_Otchet_Period_Source__AT_ObjectName" localSheetId="0">'01 нояб'!#REF!</definedName>
    <definedName name="_Otchet_Period_Source__AT_ObjectName">#REF!</definedName>
    <definedName name="_Period_" localSheetId="0">'01 нояб'!#REF!</definedName>
    <definedName name="_Period_">#REF!</definedName>
    <definedName name="_xlnm.Print_Titles" localSheetId="0">'01 нояб'!$4:$5</definedName>
    <definedName name="_xlnm.Print_Area" localSheetId="0">'01 нояб'!$A$1:$M$17</definedName>
  </definedNames>
  <calcPr calcId="124519" refMode="R1C1"/>
</workbook>
</file>

<file path=xl/calcChain.xml><?xml version="1.0" encoding="utf-8"?>
<calcChain xmlns="http://schemas.openxmlformats.org/spreadsheetml/2006/main">
  <c r="M36" i="31"/>
  <c r="M35" s="1"/>
  <c r="M59"/>
  <c r="M60"/>
  <c r="J13"/>
  <c r="J14"/>
  <c r="J15"/>
  <c r="J16"/>
  <c r="J17"/>
  <c r="J18"/>
  <c r="J24"/>
  <c r="J25"/>
  <c r="J31"/>
  <c r="J32"/>
  <c r="J44"/>
  <c r="J46"/>
  <c r="J47"/>
  <c r="J48"/>
  <c r="J49"/>
  <c r="J50"/>
  <c r="J51"/>
  <c r="J52"/>
  <c r="J53"/>
  <c r="J54"/>
  <c r="J55"/>
  <c r="J56"/>
  <c r="J57"/>
  <c r="L60"/>
  <c r="L59" s="1"/>
  <c r="K60"/>
  <c r="K59" s="1"/>
  <c r="J60"/>
  <c r="J59" s="1"/>
  <c r="G60"/>
  <c r="G59" s="1"/>
  <c r="F60"/>
  <c r="F59" s="1"/>
  <c r="I59"/>
  <c r="H59"/>
  <c r="M57"/>
  <c r="L57"/>
  <c r="K57"/>
  <c r="I57"/>
  <c r="H57"/>
  <c r="G57"/>
  <c r="F57"/>
  <c r="M55"/>
  <c r="L55"/>
  <c r="K55"/>
  <c r="G55"/>
  <c r="F55"/>
  <c r="I54"/>
  <c r="I53" s="1"/>
  <c r="H54"/>
  <c r="H53" s="1"/>
  <c r="M52"/>
  <c r="M51" s="1"/>
  <c r="L52"/>
  <c r="K52"/>
  <c r="K51" s="1"/>
  <c r="G52"/>
  <c r="F52"/>
  <c r="F51" s="1"/>
  <c r="L51"/>
  <c r="I51"/>
  <c r="H51"/>
  <c r="M49"/>
  <c r="L49"/>
  <c r="K49"/>
  <c r="I49"/>
  <c r="H49"/>
  <c r="G49"/>
  <c r="F49"/>
  <c r="M47"/>
  <c r="L47"/>
  <c r="K47"/>
  <c r="G47"/>
  <c r="F47"/>
  <c r="I44"/>
  <c r="I43" s="1"/>
  <c r="H44"/>
  <c r="H43" s="1"/>
  <c r="M42"/>
  <c r="M41" s="1"/>
  <c r="L42"/>
  <c r="L41" s="1"/>
  <c r="K42"/>
  <c r="K41" s="1"/>
  <c r="J42"/>
  <c r="J41" s="1"/>
  <c r="G42"/>
  <c r="G41" s="1"/>
  <c r="F42"/>
  <c r="F41" s="1"/>
  <c r="I41"/>
  <c r="H41"/>
  <c r="M39"/>
  <c r="L39"/>
  <c r="K39"/>
  <c r="J39"/>
  <c r="I39"/>
  <c r="I36" s="1"/>
  <c r="I35" s="1"/>
  <c r="I34" s="1"/>
  <c r="H39"/>
  <c r="G39"/>
  <c r="F39"/>
  <c r="M37"/>
  <c r="L37"/>
  <c r="K37"/>
  <c r="J37"/>
  <c r="H37"/>
  <c r="G37"/>
  <c r="F37"/>
  <c r="M32"/>
  <c r="L32"/>
  <c r="L31" s="1"/>
  <c r="K32"/>
  <c r="K31" s="1"/>
  <c r="H32"/>
  <c r="H31" s="1"/>
  <c r="H27" s="1"/>
  <c r="G32"/>
  <c r="G31" s="1"/>
  <c r="F32"/>
  <c r="F31" s="1"/>
  <c r="M31"/>
  <c r="I31"/>
  <c r="I30" s="1"/>
  <c r="M29"/>
  <c r="L29"/>
  <c r="L28" s="1"/>
  <c r="K29"/>
  <c r="K28" s="1"/>
  <c r="J29"/>
  <c r="J28" s="1"/>
  <c r="G29"/>
  <c r="G28" s="1"/>
  <c r="F29"/>
  <c r="F28" s="1"/>
  <c r="M28"/>
  <c r="I28"/>
  <c r="I27" s="1"/>
  <c r="H28"/>
  <c r="M25"/>
  <c r="M24" s="1"/>
  <c r="G25"/>
  <c r="F25"/>
  <c r="F24" s="1"/>
  <c r="L24"/>
  <c r="K24"/>
  <c r="I24"/>
  <c r="I23" s="1"/>
  <c r="H24"/>
  <c r="M21"/>
  <c r="M20" s="1"/>
  <c r="M19" s="1"/>
  <c r="L21"/>
  <c r="L20" s="1"/>
  <c r="L19" s="1"/>
  <c r="K21"/>
  <c r="K20" s="1"/>
  <c r="K19" s="1"/>
  <c r="J21"/>
  <c r="J20" s="1"/>
  <c r="J19" s="1"/>
  <c r="G21"/>
  <c r="G20" s="1"/>
  <c r="G19" s="1"/>
  <c r="F21"/>
  <c r="F20" s="1"/>
  <c r="F19" s="1"/>
  <c r="I20"/>
  <c r="I19" s="1"/>
  <c r="I18" s="1"/>
  <c r="H20"/>
  <c r="H19" s="1"/>
  <c r="H18" s="1"/>
  <c r="M17"/>
  <c r="L17"/>
  <c r="K17"/>
  <c r="G17"/>
  <c r="F17"/>
  <c r="M15"/>
  <c r="L15"/>
  <c r="K15"/>
  <c r="G15"/>
  <c r="F15"/>
  <c r="I14"/>
  <c r="H14"/>
  <c r="M13"/>
  <c r="L13"/>
  <c r="K13"/>
  <c r="G13"/>
  <c r="F13"/>
  <c r="M11"/>
  <c r="L11"/>
  <c r="K11"/>
  <c r="J11"/>
  <c r="I11"/>
  <c r="H11"/>
  <c r="G11"/>
  <c r="F11"/>
  <c r="I48" l="1"/>
  <c r="F36"/>
  <c r="F35" s="1"/>
  <c r="F34" s="1"/>
  <c r="H10"/>
  <c r="H9" s="1"/>
  <c r="K36"/>
  <c r="K35" s="1"/>
  <c r="K34" s="1"/>
  <c r="H48"/>
  <c r="J36"/>
  <c r="J35" s="1"/>
  <c r="J34" s="1"/>
  <c r="K54"/>
  <c r="L36"/>
  <c r="L35" s="1"/>
  <c r="L34" s="1"/>
  <c r="L46"/>
  <c r="M54"/>
  <c r="J27"/>
  <c r="H36"/>
  <c r="H35" s="1"/>
  <c r="H34" s="1"/>
  <c r="M46"/>
  <c r="G10"/>
  <c r="G9" s="1"/>
  <c r="K27"/>
  <c r="F10"/>
  <c r="F9" s="1"/>
  <c r="G24"/>
  <c r="M34"/>
  <c r="G54"/>
  <c r="I56"/>
  <c r="I10"/>
  <c r="I9" s="1"/>
  <c r="I8" s="1"/>
  <c r="I6" s="1"/>
  <c r="J10"/>
  <c r="J9" s="1"/>
  <c r="M10"/>
  <c r="M9" s="1"/>
  <c r="F46"/>
  <c r="K10"/>
  <c r="K9" s="1"/>
  <c r="I26"/>
  <c r="I22" s="1"/>
  <c r="G36"/>
  <c r="G35" s="1"/>
  <c r="G34" s="1"/>
  <c r="G51"/>
  <c r="L10"/>
  <c r="L9" s="1"/>
  <c r="M27"/>
  <c r="M23" s="1"/>
  <c r="L54"/>
  <c r="L27"/>
  <c r="L23" s="1"/>
  <c r="F27"/>
  <c r="F23" s="1"/>
  <c r="F54"/>
  <c r="K46"/>
  <c r="H56"/>
  <c r="G27"/>
  <c r="G46"/>
  <c r="I47" l="1"/>
  <c r="I46" s="1"/>
  <c r="H8"/>
  <c r="H6" s="1"/>
  <c r="K45"/>
  <c r="K44" s="1"/>
  <c r="F8"/>
  <c r="L45"/>
  <c r="L44" s="1"/>
  <c r="H47"/>
  <c r="H46" s="1"/>
  <c r="J23"/>
  <c r="K23"/>
  <c r="K8" s="1"/>
  <c r="M8"/>
  <c r="M45"/>
  <c r="M44" s="1"/>
  <c r="G23"/>
  <c r="G8" s="1"/>
  <c r="F45"/>
  <c r="F44" s="1"/>
  <c r="L8"/>
  <c r="G45"/>
  <c r="G44" s="1"/>
  <c r="J6" s="1"/>
  <c r="F6" l="1"/>
  <c r="J45"/>
  <c r="K6"/>
  <c r="L6"/>
  <c r="M6"/>
  <c r="G6"/>
</calcChain>
</file>

<file path=xl/sharedStrings.xml><?xml version="1.0" encoding="utf-8"?>
<sst xmlns="http://schemas.openxmlformats.org/spreadsheetml/2006/main" count="197" uniqueCount="121">
  <si>
    <t>/рублей/</t>
  </si>
  <si>
    <t>Наименование главного администратора доходов бюджета</t>
  </si>
  <si>
    <t>Номер реестровый записи</t>
  </si>
  <si>
    <t>Наименование группы источников доходов бюджетов/ наименование источника дохода бюджета</t>
  </si>
  <si>
    <t>Код бюджетной классификации дохода бюджета</t>
  </si>
  <si>
    <t>Наименование  доходов</t>
  </si>
  <si>
    <t>Классификация доходов бюджета</t>
  </si>
  <si>
    <t>Прогноз доходов бюджета , рублей</t>
  </si>
  <si>
    <t>182 1 01 02000 01 0000 110</t>
  </si>
  <si>
    <t>182 1 05 03010 01 0000 110</t>
  </si>
  <si>
    <t>182 1 06 01030 10 0000 110</t>
  </si>
  <si>
    <t xml:space="preserve">  Земельный налог с физических лиц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</si>
  <si>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</si>
  <si>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914 2 02 15001 10 0000 150</t>
  </si>
  <si>
    <t>план нояб</t>
  </si>
  <si>
    <t>план дек</t>
  </si>
  <si>
    <t>Доходы бюджета - всего</t>
  </si>
  <si>
    <t>в том числе:</t>
  </si>
  <si>
    <t xml:space="preserve">  НАЛОГОВЫЕ И НЕНАЛОГОВЫЕ ДОХОДЫ</t>
  </si>
  <si>
    <t xml:space="preserve">  НАЛОГИ НА ПРИБЫЛЬ, ДОХОДЫ</t>
  </si>
  <si>
    <t xml:space="preserve">  Налог на доходы физических лиц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</si>
  <si>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</si>
  <si>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</si>
  <si>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 xml:space="preserve">  Налог на доходы физических лиц части суммы налога, превышающей 650 000 рублей, относящейся к части налоговой базы, превышающей 5 000 000 рублей</t>
  </si>
  <si>
    <t xml:space="preserve">  НАЛОГИ НА СОВОКУПНЫЙ ДОХОД</t>
  </si>
  <si>
    <t xml:space="preserve">  Единый сельскохозяйственный налог</t>
  </si>
  <si>
    <t xml:space="preserve">  НАЛОГИ НА ИМУЩЕСТВО</t>
  </si>
  <si>
    <t xml:space="preserve">  Налог на имущество физических лиц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</si>
  <si>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</si>
  <si>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 Земельный налог</t>
  </si>
  <si>
    <t xml:space="preserve">  Земельный налог с организаций</t>
  </si>
  <si>
    <t xml:space="preserve">  Земельный налог с организаций, обладающих земельным участком, расположенным в границах сельских поселений</t>
  </si>
  <si>
    <t xml:space="preserve">  Земельный налог с участков в границах сельских поселений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</si>
  <si>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</si>
  <si>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 ДОХОДЫ ОТ ИСПОЛЬЗОВАНИЯ ИМУЩЕСТВА, НАХОДЯЩЕГОСЯ В ГОСУДАРСТВЕННОЙ И МУНИЦИПАЛЬНОЙ СОБСТВЕННОСТИ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</si>
  <si>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</si>
  <si>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</si>
  <si>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</si>
  <si>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</si>
  <si>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</si>
  <si>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 xml:space="preserve">  ПРОЧИЕ НЕНАЛОГОВЫЕ ДОХОДЫ</t>
  </si>
  <si>
    <t xml:space="preserve">  Прочие неналоговые доходы</t>
  </si>
  <si>
    <t xml:space="preserve">  Прочие неналоговые доходы бюджетов сельских поселений</t>
  </si>
  <si>
    <t xml:space="preserve">  БЕЗВОЗМЕЗДНЫЕ ПОСТУПЛЕНИЯ</t>
  </si>
  <si>
    <t xml:space="preserve">  БЕЗВОЗМЕЗДНЫЕ ПОСТУПЛЕНИЯ ОТ ДРУГИХ БЮДЖЕТОВ БЮДЖЕТНОЙ СИСТЕМЫ РОССИЙСКОЙ ФЕДЕРАЦИИ</t>
  </si>
  <si>
    <t xml:space="preserve">  Дотации бюджетам бюджетной системы Российской Федерации</t>
  </si>
  <si>
    <t xml:space="preserve">  Дотации на выравнивание бюджетной обеспеченности</t>
  </si>
  <si>
    <t xml:space="preserve">  Дотации бюджетам сельских поселений на выравнивание бюджетной обеспеченности из бюджета субъекта Российской Федерации</t>
  </si>
  <si>
    <t xml:space="preserve">  Дотации на выравнивание бюджетной обеспеченности из бюджетов муниципальных районов, городских округов с внутригородским делением</t>
  </si>
  <si>
    <t xml:space="preserve">  Дотации бюджетам сельских поселений на выравнивание бюджетной обеспеченности из бюджетов муниципальных районов</t>
  </si>
  <si>
    <t xml:space="preserve">  Субвенции бюджетам бюджетной системы Российской Федерации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</si>
  <si>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</si>
  <si>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</si>
  <si>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  Иные межбюджетные трансферты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</si>
  <si>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</si>
  <si>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 Прочие межбюджетные трансферты, передаваемые бюджетам</t>
  </si>
  <si>
    <t xml:space="preserve">  Прочие межбюджетные трансферты, передаваемые бюджетам сельских поселений</t>
  </si>
  <si>
    <t>x</t>
  </si>
  <si>
    <t>182 1 00 00000 00 0000 000</t>
  </si>
  <si>
    <t>182 1 01 00000 00 0000 000</t>
  </si>
  <si>
    <t>182 1 01 02010 01 0000 110</t>
  </si>
  <si>
    <t>182 1 01 02010 01 1000 110</t>
  </si>
  <si>
    <t>182 1 01 02080 01 0000 110</t>
  </si>
  <si>
    <t>182 1 01 02080 01 1000 110</t>
  </si>
  <si>
    <t>182 1 05 00000 00 0000 000</t>
  </si>
  <si>
    <t>182 1 05 03000 01 0000 110</t>
  </si>
  <si>
    <t>182 1 05 03010 01 1000 110</t>
  </si>
  <si>
    <t>182 1 06 00000 00 0000 000</t>
  </si>
  <si>
    <t>182 1 06 01000 00 0000 110</t>
  </si>
  <si>
    <t>182 1 06 01030 10 1000 110</t>
  </si>
  <si>
    <t>182 1 06 06000 00 0000 110</t>
  </si>
  <si>
    <t>182 1 06 06030 00 0000 110</t>
  </si>
  <si>
    <t>182 1 06 06033 10 0000 110</t>
  </si>
  <si>
    <t>182 1 06 06033 10 1000 110</t>
  </si>
  <si>
    <t>182 1 06 06040 00 0000 110</t>
  </si>
  <si>
    <t>182 1 06 06043 10 0000 110</t>
  </si>
  <si>
    <t>182 1 06 06043 10 1000 110</t>
  </si>
  <si>
    <t>914 1 00 00000 00 0000 000</t>
  </si>
  <si>
    <t>914 1 11 00000 00 0000 000</t>
  </si>
  <si>
    <t>914 1 11 05000 00 0000 120</t>
  </si>
  <si>
    <t>914 1 11 05020 00 0000 120</t>
  </si>
  <si>
    <t>914 1 11 05025 10 0000 120</t>
  </si>
  <si>
    <t>914 1 11 05030 00 0000 120</t>
  </si>
  <si>
    <t>914 1 11 05035 10 0000 120</t>
  </si>
  <si>
    <t>914 1 17 00000 00 0000 000</t>
  </si>
  <si>
    <t>914 1 17 05000 00 0000 180</t>
  </si>
  <si>
    <t>914 1 17 05050 10 0000 180</t>
  </si>
  <si>
    <t>914 2 00 00000 00 0000 000</t>
  </si>
  <si>
    <t>914 2 02 00000 00 0000 000</t>
  </si>
  <si>
    <t>914 2 02 10000 00 0000 150</t>
  </si>
  <si>
    <t>914 2 02 15001 00 0000 150</t>
  </si>
  <si>
    <t>914 2 02 16001 00 0000 150</t>
  </si>
  <si>
    <t>914 2 02 16001 10 0000 150</t>
  </si>
  <si>
    <t>914 2 02 30000 00 0000 150</t>
  </si>
  <si>
    <t>914 2 02 35118 00 0000 150</t>
  </si>
  <si>
    <t>914 2 02 35118 10 0000 150</t>
  </si>
  <si>
    <t>914 2 02 40000 00 0000 150</t>
  </si>
  <si>
    <t>914 2 02 40014 00 0000 150</t>
  </si>
  <si>
    <t>914 2 02 40014 10 0000 150</t>
  </si>
  <si>
    <t>914 2 02 49999 00 0000 150</t>
  </si>
  <si>
    <t>914 2 02 49999 10 0000 150</t>
  </si>
  <si>
    <t xml:space="preserve">  ПРОЧИЕ БЕЗВОЗМЕЗДНЫЕ ПОСТУПЛЕНИЯ</t>
  </si>
  <si>
    <t xml:space="preserve">  Прочие безвозмездные поступления в бюджеты сельских поселений</t>
  </si>
  <si>
    <t>Федеральная налоговая служба по Воронежской области</t>
  </si>
  <si>
    <t>скрыть</t>
  </si>
  <si>
    <t xml:space="preserve"> прогноз  на 2025 год</t>
  </si>
  <si>
    <t xml:space="preserve"> прогноз на 2026 год</t>
  </si>
  <si>
    <t>прогноз на 2027 год</t>
  </si>
  <si>
    <t>182 1 01 02030 01 1000 110</t>
  </si>
  <si>
    <t xml:space="preserve"> 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</si>
  <si>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182 1 01 02030 01 0000 110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</si>
  <si>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</si>
  <si>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182 1010213001 0000 110</t>
  </si>
  <si>
    <t>Прогноз доходов бюджета на 2024 год</t>
  </si>
  <si>
    <t xml:space="preserve"> 914 2070000000 0000 000</t>
  </si>
  <si>
    <t>914 2070500010 0000 150</t>
  </si>
  <si>
    <t xml:space="preserve"> 914 2070503010 0000 150</t>
  </si>
  <si>
    <t>Кассовое поступление в текущем финансовом году на 01.11.2024</t>
  </si>
  <si>
    <t>Оценка исполнения на 01.11.2024 (факт 01.01-01.10+план 01.11-01.12)</t>
  </si>
  <si>
    <t>Администрация Бродовского сельского поселения Аннинского муниципального района Воронежской области</t>
  </si>
  <si>
    <t xml:space="preserve">Реестр источников доходов бюджета Бродовского сельского поселения Аннинского муниципального района Воронежской области на 01 ноября 2024 года </t>
  </si>
</sst>
</file>

<file path=xl/styles.xml><?xml version="1.0" encoding="utf-8"?>
<styleSheet xmlns="http://schemas.openxmlformats.org/spreadsheetml/2006/main">
  <fonts count="16">
    <font>
      <sz val="10"/>
      <name val="Arial Cyr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8"/>
      <color rgb="FF000000"/>
      <name val="Arial Cyr"/>
    </font>
    <font>
      <sz val="8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7"/>
      <color rgb="FF000000"/>
      <name val="Arial Cyr"/>
    </font>
    <font>
      <sz val="7"/>
      <color rgb="FF000000"/>
      <name val="Arial"/>
      <family val="2"/>
      <charset val="204"/>
    </font>
    <font>
      <sz val="7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8">
    <xf numFmtId="0" fontId="0" fillId="0" borderId="0"/>
    <xf numFmtId="1" fontId="10" fillId="0" borderId="10">
      <alignment horizontal="left" wrapText="1" shrinkToFit="1"/>
    </xf>
    <xf numFmtId="0" fontId="10" fillId="0" borderId="11">
      <alignment horizontal="left" wrapText="1"/>
    </xf>
    <xf numFmtId="0" fontId="10" fillId="0" borderId="12">
      <alignment horizontal="left" wrapText="1"/>
    </xf>
    <xf numFmtId="0" fontId="10" fillId="0" borderId="13">
      <alignment horizontal="left" wrapText="1" indent="2"/>
    </xf>
    <xf numFmtId="0" fontId="11" fillId="0" borderId="14">
      <alignment horizontal="left" wrapText="1" indent="2"/>
    </xf>
    <xf numFmtId="0" fontId="11" fillId="0" borderId="14">
      <alignment horizontal="left" wrapText="1" indent="2"/>
    </xf>
    <xf numFmtId="49" fontId="10" fillId="0" borderId="15">
      <alignment horizontal="center" wrapText="1"/>
    </xf>
    <xf numFmtId="49" fontId="10" fillId="0" borderId="16">
      <alignment horizontal="center" shrinkToFit="1"/>
    </xf>
    <xf numFmtId="49" fontId="10" fillId="0" borderId="17">
      <alignment horizontal="center" shrinkToFit="1"/>
    </xf>
    <xf numFmtId="49" fontId="10" fillId="0" borderId="18">
      <alignment horizontal="center"/>
    </xf>
    <xf numFmtId="49" fontId="10" fillId="0" borderId="19">
      <alignment horizontal="center"/>
    </xf>
    <xf numFmtId="49" fontId="10" fillId="0" borderId="20">
      <alignment horizontal="center"/>
    </xf>
    <xf numFmtId="49" fontId="11" fillId="0" borderId="10">
      <alignment horizontal="center"/>
    </xf>
    <xf numFmtId="49" fontId="10" fillId="0" borderId="10">
      <alignment horizontal="left"/>
    </xf>
    <xf numFmtId="4" fontId="10" fillId="0" borderId="19">
      <alignment horizontal="right" shrinkToFit="1"/>
    </xf>
    <xf numFmtId="4" fontId="10" fillId="0" borderId="20">
      <alignment horizontal="right" shrinkToFit="1"/>
    </xf>
    <xf numFmtId="49" fontId="11" fillId="0" borderId="10">
      <alignment horizontal="center"/>
    </xf>
  </cellStyleXfs>
  <cellXfs count="9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/>
    <xf numFmtId="49" fontId="1" fillId="0" borderId="0" xfId="0" applyNumberFormat="1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/>
    <xf numFmtId="0" fontId="2" fillId="0" borderId="2" xfId="0" applyFont="1" applyBorder="1"/>
    <xf numFmtId="0" fontId="4" fillId="0" borderId="2" xfId="0" applyFont="1" applyBorder="1"/>
    <xf numFmtId="49" fontId="6" fillId="0" borderId="2" xfId="0" applyNumberFormat="1" applyFont="1" applyBorder="1" applyAlignment="1">
      <alignment horizontal="center" wrapText="1"/>
    </xf>
    <xf numFmtId="0" fontId="7" fillId="0" borderId="0" xfId="0" applyFont="1" applyBorder="1" applyAlignment="1">
      <alignment vertical="center"/>
    </xf>
    <xf numFmtId="4" fontId="4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49" fontId="10" fillId="0" borderId="2" xfId="10" applyNumberFormat="1" applyBorder="1" applyProtection="1">
      <alignment horizontal="center"/>
    </xf>
    <xf numFmtId="0" fontId="4" fillId="0" borderId="2" xfId="0" applyFont="1" applyBorder="1" applyAlignment="1">
      <alignment horizontal="center" vertical="center" wrapText="1"/>
    </xf>
    <xf numFmtId="49" fontId="10" fillId="0" borderId="2" xfId="11" applyNumberFormat="1" applyBorder="1" applyProtection="1">
      <alignment horizontal="center"/>
    </xf>
    <xf numFmtId="49" fontId="10" fillId="0" borderId="2" xfId="12" applyNumberFormat="1" applyBorder="1" applyProtection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3" fillId="0" borderId="0" xfId="0" applyFont="1" applyBorder="1" applyAlignment="1"/>
    <xf numFmtId="0" fontId="1" fillId="0" borderId="0" xfId="0" applyFont="1" applyBorder="1"/>
    <xf numFmtId="0" fontId="2" fillId="0" borderId="0" xfId="0" applyFont="1" applyBorder="1"/>
    <xf numFmtId="0" fontId="10" fillId="0" borderId="2" xfId="2" applyNumberFormat="1" applyBorder="1" applyAlignment="1" applyProtection="1">
      <alignment horizontal="left" wrapText="1"/>
    </xf>
    <xf numFmtId="0" fontId="10" fillId="0" borderId="2" xfId="3" applyNumberFormat="1" applyBorder="1" applyAlignment="1" applyProtection="1">
      <alignment horizontal="left" wrapText="1"/>
    </xf>
    <xf numFmtId="0" fontId="10" fillId="0" borderId="2" xfId="4" applyNumberFormat="1" applyBorder="1" applyAlignment="1" applyProtection="1">
      <alignment horizontal="left" wrapText="1"/>
    </xf>
    <xf numFmtId="0" fontId="11" fillId="0" borderId="2" xfId="5" applyNumberFormat="1" applyBorder="1" applyProtection="1">
      <alignment horizontal="left" wrapText="1" indent="2"/>
    </xf>
    <xf numFmtId="4" fontId="4" fillId="0" borderId="2" xfId="0" applyNumberFormat="1" applyFont="1" applyBorder="1" applyAlignment="1">
      <alignment horizontal="center"/>
    </xf>
    <xf numFmtId="4" fontId="4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center" wrapText="1"/>
    </xf>
    <xf numFmtId="4" fontId="4" fillId="0" borderId="2" xfId="0" applyNumberFormat="1" applyFont="1" applyBorder="1"/>
    <xf numFmtId="0" fontId="4" fillId="0" borderId="2" xfId="0" applyFont="1" applyBorder="1" applyAlignment="1">
      <alignment horizontal="center"/>
    </xf>
    <xf numFmtId="4" fontId="12" fillId="0" borderId="2" xfId="14" applyNumberFormat="1" applyFont="1" applyBorder="1" applyAlignment="1" applyProtection="1">
      <alignment horizontal="right" shrinkToFit="1"/>
    </xf>
    <xf numFmtId="4" fontId="12" fillId="0" borderId="2" xfId="15" applyNumberFormat="1" applyFont="1" applyBorder="1" applyProtection="1">
      <alignment horizontal="right" shrinkToFit="1"/>
    </xf>
    <xf numFmtId="4" fontId="12" fillId="0" borderId="2" xfId="16" applyNumberFormat="1" applyFont="1" applyBorder="1" applyProtection="1">
      <alignment horizontal="right" shrinkToFit="1"/>
    </xf>
    <xf numFmtId="4" fontId="12" fillId="0" borderId="20" xfId="16" applyNumberFormat="1" applyFont="1" applyProtection="1">
      <alignment horizontal="right" shrinkToFit="1"/>
    </xf>
    <xf numFmtId="49" fontId="8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1" fillId="0" borderId="2" xfId="0" applyFont="1" applyFill="1" applyBorder="1"/>
    <xf numFmtId="0" fontId="11" fillId="0" borderId="2" xfId="5" applyNumberFormat="1" applyFill="1" applyBorder="1" applyProtection="1">
      <alignment horizontal="left" wrapText="1" indent="2"/>
    </xf>
    <xf numFmtId="49" fontId="11" fillId="0" borderId="2" xfId="13" applyNumberFormat="1" applyFill="1" applyBorder="1" applyProtection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wrapText="1"/>
    </xf>
    <xf numFmtId="4" fontId="12" fillId="2" borderId="2" xfId="16" applyNumberFormat="1" applyFont="1" applyFill="1" applyBorder="1" applyProtection="1">
      <alignment horizontal="right" shrinkToFit="1"/>
    </xf>
    <xf numFmtId="4" fontId="12" fillId="2" borderId="20" xfId="16" applyNumberFormat="1" applyFont="1" applyFill="1" applyProtection="1">
      <alignment horizontal="right" shrinkToFit="1"/>
    </xf>
    <xf numFmtId="4" fontId="4" fillId="2" borderId="2" xfId="0" applyNumberFormat="1" applyFont="1" applyFill="1" applyBorder="1" applyAlignment="1">
      <alignment horizontal="center"/>
    </xf>
    <xf numFmtId="4" fontId="5" fillId="2" borderId="2" xfId="0" applyNumberFormat="1" applyFont="1" applyFill="1" applyBorder="1" applyAlignment="1">
      <alignment horizontal="center" wrapText="1"/>
    </xf>
    <xf numFmtId="4" fontId="4" fillId="2" borderId="2" xfId="0" applyNumberFormat="1" applyFont="1" applyFill="1" applyBorder="1" applyAlignment="1">
      <alignment horizontal="left"/>
    </xf>
    <xf numFmtId="0" fontId="13" fillId="0" borderId="13" xfId="4" applyNumberFormat="1" applyFont="1" applyProtection="1">
      <alignment horizontal="left" wrapText="1" indent="2"/>
    </xf>
    <xf numFmtId="0" fontId="13" fillId="0" borderId="2" xfId="4" applyNumberFormat="1" applyFont="1" applyBorder="1" applyAlignment="1" applyProtection="1">
      <alignment horizontal="left" wrapText="1"/>
    </xf>
    <xf numFmtId="0" fontId="9" fillId="0" borderId="2" xfId="0" applyFont="1" applyBorder="1"/>
    <xf numFmtId="0" fontId="14" fillId="0" borderId="2" xfId="5" applyNumberFormat="1" applyFont="1" applyFill="1" applyBorder="1" applyProtection="1">
      <alignment horizontal="left" wrapText="1" indent="2"/>
    </xf>
    <xf numFmtId="49" fontId="15" fillId="0" borderId="2" xfId="17" applyNumberFormat="1" applyFont="1" applyBorder="1" applyAlignment="1" applyProtection="1">
      <alignment horizontal="center"/>
    </xf>
    <xf numFmtId="0" fontId="9" fillId="0" borderId="2" xfId="6" applyNumberFormat="1" applyFont="1" applyBorder="1" applyAlignment="1" applyProtection="1">
      <alignment horizontal="center" wrapText="1"/>
    </xf>
    <xf numFmtId="0" fontId="10" fillId="0" borderId="2" xfId="4" applyNumberFormat="1" applyFont="1" applyBorder="1" applyAlignment="1" applyProtection="1">
      <alignment horizontal="left" wrapText="1"/>
    </xf>
    <xf numFmtId="4" fontId="12" fillId="2" borderId="2" xfId="14" applyNumberFormat="1" applyFont="1" applyFill="1" applyBorder="1" applyAlignment="1" applyProtection="1">
      <alignment horizontal="right" shrinkToFit="1"/>
    </xf>
    <xf numFmtId="4" fontId="12" fillId="0" borderId="2" xfId="14" applyNumberFormat="1" applyFont="1" applyFill="1" applyBorder="1" applyAlignment="1" applyProtection="1">
      <alignment horizontal="right" shrinkToFit="1"/>
    </xf>
    <xf numFmtId="0" fontId="13" fillId="0" borderId="2" xfId="4" applyNumberFormat="1" applyFont="1" applyFill="1" applyBorder="1" applyAlignment="1" applyProtection="1">
      <alignment horizontal="left" wrapText="1"/>
    </xf>
    <xf numFmtId="49" fontId="10" fillId="0" borderId="2" xfId="12" applyNumberFormat="1" applyFill="1" applyBorder="1" applyProtection="1">
      <alignment horizontal="center"/>
    </xf>
    <xf numFmtId="0" fontId="10" fillId="0" borderId="2" xfId="4" applyNumberFormat="1" applyFill="1" applyBorder="1" applyAlignment="1" applyProtection="1">
      <alignment horizontal="left" wrapText="1"/>
    </xf>
    <xf numFmtId="4" fontId="12" fillId="0" borderId="2" xfId="16" applyNumberFormat="1" applyFont="1" applyFill="1" applyBorder="1" applyProtection="1">
      <alignment horizontal="right" shrinkToFit="1"/>
    </xf>
    <xf numFmtId="4" fontId="12" fillId="0" borderId="20" xfId="16" applyNumberFormat="1" applyFont="1" applyFill="1" applyProtection="1">
      <alignment horizontal="right" shrinkToFit="1"/>
    </xf>
    <xf numFmtId="4" fontId="4" fillId="0" borderId="2" xfId="0" applyNumberFormat="1" applyFont="1" applyFill="1" applyBorder="1" applyAlignment="1">
      <alignment horizontal="right"/>
    </xf>
    <xf numFmtId="4" fontId="4" fillId="0" borderId="2" xfId="0" applyNumberFormat="1" applyFont="1" applyFill="1" applyBorder="1"/>
    <xf numFmtId="0" fontId="1" fillId="0" borderId="0" xfId="0" applyFont="1" applyFill="1"/>
    <xf numFmtId="0" fontId="1" fillId="0" borderId="2" xfId="0" applyFont="1" applyFill="1" applyBorder="1" applyAlignment="1">
      <alignment horizontal="center"/>
    </xf>
    <xf numFmtId="0" fontId="1" fillId="0" borderId="0" xfId="0" applyFont="1" applyFill="1" applyBorder="1"/>
    <xf numFmtId="0" fontId="9" fillId="0" borderId="2" xfId="0" applyFont="1" applyFill="1" applyBorder="1"/>
    <xf numFmtId="0" fontId="13" fillId="0" borderId="13" xfId="4" applyNumberFormat="1" applyFont="1" applyFill="1" applyProtection="1">
      <alignment horizontal="left" wrapText="1" indent="2"/>
    </xf>
    <xf numFmtId="49" fontId="1" fillId="0" borderId="2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horizontal="center" wrapText="1"/>
    </xf>
    <xf numFmtId="0" fontId="7" fillId="0" borderId="0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</cellXfs>
  <cellStyles count="18">
    <cellStyle name="st83" xfId="1"/>
    <cellStyle name="xl28" xfId="2"/>
    <cellStyle name="xl29" xfId="3"/>
    <cellStyle name="xl30" xfId="4"/>
    <cellStyle name="xl31" xfId="5"/>
    <cellStyle name="xl34" xfId="6"/>
    <cellStyle name="xl35" xfId="7"/>
    <cellStyle name="xl36" xfId="8"/>
    <cellStyle name="xl37" xfId="9"/>
    <cellStyle name="xl39" xfId="10"/>
    <cellStyle name="xl40" xfId="11"/>
    <cellStyle name="xl41" xfId="12"/>
    <cellStyle name="xl43" xfId="13"/>
    <cellStyle name="xl48" xfId="14"/>
    <cellStyle name="xl49" xfId="15"/>
    <cellStyle name="xl50" xfId="16"/>
    <cellStyle name="xl52" xfId="17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1"/>
  <sheetViews>
    <sheetView tabSelected="1" topLeftCell="E1" zoomScaleSheetLayoutView="100" workbookViewId="0">
      <selection activeCell="K18" sqref="K18:L18"/>
    </sheetView>
  </sheetViews>
  <sheetFormatPr defaultRowHeight="15.75"/>
  <cols>
    <col min="1" max="1" width="9.140625" style="1" customWidth="1"/>
    <col min="2" max="2" width="25" style="1" customWidth="1"/>
    <col min="3" max="3" width="22.42578125" style="1" customWidth="1"/>
    <col min="4" max="4" width="65.140625" style="1" customWidth="1"/>
    <col min="5" max="5" width="17" style="3" customWidth="1"/>
    <col min="6" max="6" width="14" style="3" customWidth="1"/>
    <col min="7" max="7" width="16.85546875" style="3" customWidth="1"/>
    <col min="8" max="8" width="12.85546875" style="3" hidden="1" customWidth="1"/>
    <col min="9" max="9" width="14.5703125" style="3" hidden="1" customWidth="1"/>
    <col min="10" max="10" width="20.28515625" style="3" customWidth="1"/>
    <col min="11" max="11" width="15.7109375" style="3" customWidth="1"/>
    <col min="12" max="12" width="14.5703125" style="3" customWidth="1"/>
    <col min="13" max="13" width="14.85546875" style="1" customWidth="1"/>
    <col min="14" max="14" width="12.5703125" style="1" customWidth="1"/>
    <col min="15" max="15" width="11.85546875" style="1" customWidth="1"/>
    <col min="16" max="16384" width="9.140625" style="1"/>
  </cols>
  <sheetData>
    <row r="1" spans="1:18" ht="57.75" customHeight="1">
      <c r="D1" s="80" t="s">
        <v>120</v>
      </c>
      <c r="E1" s="80"/>
      <c r="F1" s="80"/>
      <c r="G1" s="80"/>
      <c r="H1" s="80"/>
      <c r="I1" s="80"/>
      <c r="J1" s="80"/>
      <c r="K1" s="80"/>
      <c r="L1" s="80"/>
      <c r="M1" s="80"/>
    </row>
    <row r="2" spans="1:18">
      <c r="D2" s="7"/>
      <c r="E2" s="4"/>
      <c r="F2" s="9"/>
      <c r="G2" s="9"/>
      <c r="H2" s="9" t="s">
        <v>104</v>
      </c>
      <c r="I2" s="9" t="s">
        <v>104</v>
      </c>
      <c r="J2" s="9"/>
      <c r="K2" s="9"/>
      <c r="L2" s="9"/>
      <c r="M2" s="6" t="s">
        <v>0</v>
      </c>
    </row>
    <row r="3" spans="1:18" ht="47.25" customHeight="1">
      <c r="A3" s="78" t="s">
        <v>2</v>
      </c>
      <c r="B3" s="94" t="s">
        <v>3</v>
      </c>
      <c r="C3" s="88" t="s">
        <v>6</v>
      </c>
      <c r="D3" s="89"/>
      <c r="E3" s="87" t="s">
        <v>1</v>
      </c>
      <c r="F3" s="87" t="s">
        <v>113</v>
      </c>
      <c r="G3" s="87" t="s">
        <v>117</v>
      </c>
      <c r="H3" s="45"/>
      <c r="I3" s="45"/>
      <c r="J3" s="90" t="s">
        <v>118</v>
      </c>
      <c r="K3" s="84" t="s">
        <v>7</v>
      </c>
      <c r="L3" s="85"/>
      <c r="M3" s="86"/>
    </row>
    <row r="4" spans="1:18" s="5" customFormat="1" ht="51.75" customHeight="1">
      <c r="A4" s="79"/>
      <c r="B4" s="95"/>
      <c r="C4" s="90" t="s">
        <v>4</v>
      </c>
      <c r="D4" s="92" t="s">
        <v>5</v>
      </c>
      <c r="E4" s="87"/>
      <c r="F4" s="87"/>
      <c r="G4" s="87"/>
      <c r="H4" s="46"/>
      <c r="I4" s="46"/>
      <c r="J4" s="91"/>
      <c r="K4" s="82" t="s">
        <v>105</v>
      </c>
      <c r="L4" s="82" t="s">
        <v>106</v>
      </c>
      <c r="M4" s="81" t="s">
        <v>107</v>
      </c>
      <c r="N4" s="8"/>
      <c r="O4" s="8"/>
      <c r="P4" s="24"/>
      <c r="Q4" s="24"/>
      <c r="R4" s="24"/>
    </row>
    <row r="5" spans="1:18" s="5" customFormat="1" ht="18" customHeight="1">
      <c r="A5" s="79"/>
      <c r="B5" s="95"/>
      <c r="C5" s="91"/>
      <c r="D5" s="93"/>
      <c r="E5" s="87"/>
      <c r="F5" s="87"/>
      <c r="G5" s="87"/>
      <c r="H5" s="46" t="s">
        <v>14</v>
      </c>
      <c r="I5" s="46" t="s">
        <v>15</v>
      </c>
      <c r="J5" s="91"/>
      <c r="K5" s="83"/>
      <c r="L5" s="83"/>
      <c r="M5" s="81"/>
      <c r="N5" s="8"/>
      <c r="O5" s="8"/>
      <c r="P5" s="24"/>
      <c r="Q5" s="24"/>
      <c r="R5" s="24"/>
    </row>
    <row r="6" spans="1:18" s="5" customFormat="1" ht="49.5" customHeight="1">
      <c r="A6" s="16"/>
      <c r="B6" s="17"/>
      <c r="C6" s="18" t="s">
        <v>57</v>
      </c>
      <c r="D6" s="27" t="s">
        <v>16</v>
      </c>
      <c r="E6" s="19"/>
      <c r="F6" s="36">
        <f>F8+F44</f>
        <v>43900294.280000001</v>
      </c>
      <c r="G6" s="36">
        <f>G8+G44</f>
        <v>24379714.330000002</v>
      </c>
      <c r="H6" s="60">
        <f>H8+H43</f>
        <v>1156000</v>
      </c>
      <c r="I6" s="60">
        <f>I8+I43</f>
        <v>25000</v>
      </c>
      <c r="J6" s="36">
        <f>J8+J44+J43-334210</f>
        <v>25560714.330000002</v>
      </c>
      <c r="K6" s="36">
        <f t="shared" ref="K6:M6" si="0">K8+K44</f>
        <v>15052900</v>
      </c>
      <c r="L6" s="36">
        <f t="shared" si="0"/>
        <v>10960300</v>
      </c>
      <c r="M6" s="36">
        <f t="shared" si="0"/>
        <v>11530500</v>
      </c>
      <c r="N6" s="8"/>
      <c r="O6" s="8"/>
      <c r="P6" s="24"/>
      <c r="Q6" s="24"/>
      <c r="R6" s="24"/>
    </row>
    <row r="7" spans="1:18" ht="18" customHeight="1">
      <c r="A7" s="10"/>
      <c r="B7" s="12"/>
      <c r="C7" s="20"/>
      <c r="D7" s="28" t="s">
        <v>17</v>
      </c>
      <c r="E7" s="13"/>
      <c r="F7" s="37"/>
      <c r="G7" s="37"/>
      <c r="H7" s="47"/>
      <c r="I7" s="47"/>
      <c r="J7" s="36"/>
      <c r="K7" s="15"/>
      <c r="L7" s="15"/>
      <c r="M7" s="31"/>
      <c r="N7" s="14"/>
      <c r="O7" s="8"/>
      <c r="P7" s="25"/>
      <c r="Q7" s="25"/>
      <c r="R7" s="25"/>
    </row>
    <row r="8" spans="1:18" ht="17.25" customHeight="1">
      <c r="A8" s="10"/>
      <c r="B8" s="12"/>
      <c r="C8" s="21" t="s">
        <v>58</v>
      </c>
      <c r="D8" s="29" t="s">
        <v>18</v>
      </c>
      <c r="E8" s="13"/>
      <c r="F8" s="38">
        <f>F9+F19+F23+F34</f>
        <v>2128000</v>
      </c>
      <c r="G8" s="38">
        <f t="shared" ref="G8:M8" si="1">G9+G19+G23+G34</f>
        <v>1126614.04</v>
      </c>
      <c r="H8" s="48">
        <f>H9+H23+H34</f>
        <v>1156000</v>
      </c>
      <c r="I8" s="48">
        <f>I9+I34</f>
        <v>25000</v>
      </c>
      <c r="J8" s="61">
        <v>2307614.04</v>
      </c>
      <c r="K8" s="38">
        <f t="shared" si="1"/>
        <v>1955000</v>
      </c>
      <c r="L8" s="38">
        <f t="shared" si="1"/>
        <v>1972000</v>
      </c>
      <c r="M8" s="38">
        <f t="shared" si="1"/>
        <v>1988000</v>
      </c>
      <c r="N8" s="14"/>
      <c r="O8" s="8"/>
      <c r="P8" s="25"/>
      <c r="Q8" s="25"/>
      <c r="R8" s="25"/>
    </row>
    <row r="9" spans="1:18" s="69" customFormat="1" ht="25.5" customHeight="1">
      <c r="A9" s="42"/>
      <c r="B9" s="73" t="s">
        <v>19</v>
      </c>
      <c r="C9" s="63" t="s">
        <v>59</v>
      </c>
      <c r="D9" s="64" t="s">
        <v>19</v>
      </c>
      <c r="E9" s="76"/>
      <c r="F9" s="65">
        <f>F10</f>
        <v>193000</v>
      </c>
      <c r="G9" s="65">
        <f t="shared" ref="G9:M9" si="2">G10</f>
        <v>169790.68</v>
      </c>
      <c r="H9" s="66">
        <f t="shared" si="2"/>
        <v>20000</v>
      </c>
      <c r="I9" s="66">
        <f t="shared" si="2"/>
        <v>20000</v>
      </c>
      <c r="J9" s="61">
        <f>J10</f>
        <v>209790.68</v>
      </c>
      <c r="K9" s="65">
        <f t="shared" si="2"/>
        <v>215000</v>
      </c>
      <c r="L9" s="65">
        <f t="shared" si="2"/>
        <v>232000</v>
      </c>
      <c r="M9" s="65">
        <f t="shared" si="2"/>
        <v>248000</v>
      </c>
      <c r="N9" s="77"/>
      <c r="O9" s="75"/>
      <c r="P9" s="71"/>
      <c r="Q9" s="71"/>
      <c r="R9" s="71"/>
    </row>
    <row r="10" spans="1:18" ht="24.75" customHeight="1">
      <c r="A10" s="10"/>
      <c r="B10" s="53" t="s">
        <v>19</v>
      </c>
      <c r="C10" s="21" t="s">
        <v>8</v>
      </c>
      <c r="D10" s="29" t="s">
        <v>20</v>
      </c>
      <c r="E10" s="13"/>
      <c r="F10" s="38">
        <f>F11+F13+F15+F17</f>
        <v>193000</v>
      </c>
      <c r="G10" s="38">
        <f>G11+G13+G15+G17</f>
        <v>169790.68</v>
      </c>
      <c r="H10" s="49">
        <f t="shared" ref="H10:I10" si="3">H11+H14+H16</f>
        <v>20000</v>
      </c>
      <c r="I10" s="49">
        <f t="shared" si="3"/>
        <v>20000</v>
      </c>
      <c r="J10" s="36">
        <f>J11+J13</f>
        <v>209790.68</v>
      </c>
      <c r="K10" s="38">
        <f t="shared" ref="K10:L10" si="4">K11+K13+K15+K17</f>
        <v>215000</v>
      </c>
      <c r="L10" s="38">
        <f t="shared" si="4"/>
        <v>232000</v>
      </c>
      <c r="M10" s="38">
        <f>M11+M13+M15+M17</f>
        <v>248000</v>
      </c>
      <c r="N10" s="14"/>
      <c r="O10" s="8"/>
      <c r="P10" s="25"/>
      <c r="Q10" s="25"/>
      <c r="R10" s="25"/>
    </row>
    <row r="11" spans="1:18" ht="63" customHeight="1">
      <c r="A11" s="10"/>
      <c r="B11" s="53" t="s">
        <v>19</v>
      </c>
      <c r="C11" s="21" t="s">
        <v>60</v>
      </c>
      <c r="D11" s="29" t="s">
        <v>21</v>
      </c>
      <c r="E11" s="13"/>
      <c r="F11" s="38">
        <f>F12</f>
        <v>193000</v>
      </c>
      <c r="G11" s="38">
        <f t="shared" ref="G11:M11" si="5">G12</f>
        <v>165839.51999999999</v>
      </c>
      <c r="H11" s="49">
        <f t="shared" ref="H11:I11" si="6">H12+H13</f>
        <v>20000</v>
      </c>
      <c r="I11" s="49">
        <f t="shared" si="6"/>
        <v>20000</v>
      </c>
      <c r="J11" s="36">
        <f>J12</f>
        <v>205839.52</v>
      </c>
      <c r="K11" s="38">
        <f t="shared" si="5"/>
        <v>215000</v>
      </c>
      <c r="L11" s="38">
        <f t="shared" si="5"/>
        <v>232000</v>
      </c>
      <c r="M11" s="38">
        <f t="shared" si="5"/>
        <v>248000</v>
      </c>
      <c r="N11" s="14"/>
      <c r="O11" s="8"/>
      <c r="P11" s="25"/>
      <c r="Q11" s="25"/>
      <c r="R11" s="25"/>
    </row>
    <row r="12" spans="1:18" ht="60" customHeight="1">
      <c r="A12" s="10"/>
      <c r="B12" s="53" t="s">
        <v>19</v>
      </c>
      <c r="C12" s="21" t="s">
        <v>61</v>
      </c>
      <c r="D12" s="29" t="s">
        <v>21</v>
      </c>
      <c r="E12" s="40" t="s">
        <v>103</v>
      </c>
      <c r="F12" s="38">
        <v>193000</v>
      </c>
      <c r="G12" s="38">
        <v>165839.51999999999</v>
      </c>
      <c r="H12" s="50">
        <v>20000</v>
      </c>
      <c r="I12" s="50">
        <v>20000</v>
      </c>
      <c r="J12" s="36">
        <v>205839.52</v>
      </c>
      <c r="K12" s="32">
        <v>215000</v>
      </c>
      <c r="L12" s="32">
        <v>232000</v>
      </c>
      <c r="M12" s="32">
        <v>248000</v>
      </c>
      <c r="N12" s="14"/>
      <c r="O12" s="8"/>
      <c r="P12" s="25"/>
      <c r="Q12" s="25"/>
      <c r="R12" s="25"/>
    </row>
    <row r="13" spans="1:18" ht="30" customHeight="1">
      <c r="A13" s="10"/>
      <c r="B13" s="53" t="s">
        <v>19</v>
      </c>
      <c r="C13" s="21" t="s">
        <v>110</v>
      </c>
      <c r="D13" s="29" t="s">
        <v>109</v>
      </c>
      <c r="E13" s="40"/>
      <c r="F13" s="38">
        <f>F14</f>
        <v>0</v>
      </c>
      <c r="G13" s="38">
        <f t="shared" ref="G13:M13" si="7">G14</f>
        <v>3951.16</v>
      </c>
      <c r="H13" s="50"/>
      <c r="I13" s="50"/>
      <c r="J13" s="36">
        <f t="shared" ref="J13:J18" si="8">G13+H13+I13</f>
        <v>3951.16</v>
      </c>
      <c r="K13" s="38">
        <f t="shared" si="7"/>
        <v>0</v>
      </c>
      <c r="L13" s="38">
        <f t="shared" si="7"/>
        <v>0</v>
      </c>
      <c r="M13" s="38">
        <f t="shared" si="7"/>
        <v>0</v>
      </c>
      <c r="N13" s="14"/>
      <c r="O13" s="8"/>
      <c r="P13" s="25"/>
      <c r="Q13" s="25"/>
      <c r="R13" s="25"/>
    </row>
    <row r="14" spans="1:18" ht="37.5" customHeight="1">
      <c r="A14" s="10"/>
      <c r="B14" s="53" t="s">
        <v>19</v>
      </c>
      <c r="C14" s="21" t="s">
        <v>108</v>
      </c>
      <c r="D14" s="29" t="s">
        <v>109</v>
      </c>
      <c r="E14" s="40" t="s">
        <v>103</v>
      </c>
      <c r="F14" s="38">
        <v>0</v>
      </c>
      <c r="G14" s="38">
        <v>3951.16</v>
      </c>
      <c r="H14" s="49">
        <f t="shared" ref="H14:I14" si="9">H15</f>
        <v>0</v>
      </c>
      <c r="I14" s="49">
        <f t="shared" si="9"/>
        <v>0</v>
      </c>
      <c r="J14" s="36">
        <f t="shared" si="8"/>
        <v>3951.16</v>
      </c>
      <c r="K14" s="32"/>
      <c r="L14" s="31"/>
      <c r="M14" s="31"/>
      <c r="N14" s="14"/>
      <c r="O14" s="8"/>
      <c r="P14" s="25"/>
      <c r="Q14" s="25"/>
      <c r="R14" s="25"/>
    </row>
    <row r="15" spans="1:18" ht="68.25">
      <c r="A15" s="10"/>
      <c r="B15" s="53" t="s">
        <v>19</v>
      </c>
      <c r="C15" s="21" t="s">
        <v>62</v>
      </c>
      <c r="D15" s="59" t="s">
        <v>22</v>
      </c>
      <c r="E15" s="13"/>
      <c r="F15" s="38">
        <f>F16</f>
        <v>0</v>
      </c>
      <c r="G15" s="38">
        <f t="shared" ref="G15:M15" si="10">G16</f>
        <v>0</v>
      </c>
      <c r="H15" s="50">
        <v>0</v>
      </c>
      <c r="I15" s="50">
        <v>0</v>
      </c>
      <c r="J15" s="36">
        <f t="shared" si="8"/>
        <v>0</v>
      </c>
      <c r="K15" s="38">
        <f t="shared" si="10"/>
        <v>0</v>
      </c>
      <c r="L15" s="38">
        <f t="shared" si="10"/>
        <v>0</v>
      </c>
      <c r="M15" s="38">
        <f t="shared" si="10"/>
        <v>0</v>
      </c>
      <c r="N15" s="14"/>
      <c r="O15" s="8"/>
      <c r="P15" s="25"/>
      <c r="Q15" s="25"/>
      <c r="R15" s="25"/>
    </row>
    <row r="16" spans="1:18" s="2" customFormat="1" ht="34.5">
      <c r="A16" s="10"/>
      <c r="B16" s="53" t="s">
        <v>19</v>
      </c>
      <c r="C16" s="21" t="s">
        <v>63</v>
      </c>
      <c r="D16" s="59" t="s">
        <v>23</v>
      </c>
      <c r="E16" s="40" t="s">
        <v>103</v>
      </c>
      <c r="F16" s="38">
        <v>0</v>
      </c>
      <c r="G16" s="38">
        <v>0</v>
      </c>
      <c r="H16" s="50"/>
      <c r="I16" s="50"/>
      <c r="J16" s="36">
        <f t="shared" si="8"/>
        <v>0</v>
      </c>
      <c r="K16" s="32"/>
      <c r="L16" s="31"/>
      <c r="M16" s="31"/>
      <c r="N16" s="14"/>
      <c r="O16" s="8"/>
      <c r="P16" s="26"/>
      <c r="Q16" s="26"/>
      <c r="R16" s="26"/>
    </row>
    <row r="17" spans="1:18" ht="25.5" customHeight="1">
      <c r="A17" s="11"/>
      <c r="B17" s="53" t="s">
        <v>19</v>
      </c>
      <c r="C17" s="57" t="s">
        <v>112</v>
      </c>
      <c r="D17" s="58" t="s">
        <v>111</v>
      </c>
      <c r="E17" s="40"/>
      <c r="F17" s="38">
        <f>F18</f>
        <v>0</v>
      </c>
      <c r="G17" s="38">
        <f t="shared" ref="G17:M17" si="11">G18</f>
        <v>0</v>
      </c>
      <c r="H17" s="51"/>
      <c r="I17" s="51"/>
      <c r="J17" s="36">
        <f t="shared" si="8"/>
        <v>0</v>
      </c>
      <c r="K17" s="38">
        <f t="shared" si="11"/>
        <v>0</v>
      </c>
      <c r="L17" s="38">
        <f t="shared" si="11"/>
        <v>0</v>
      </c>
      <c r="M17" s="38">
        <f t="shared" si="11"/>
        <v>0</v>
      </c>
      <c r="N17" s="14"/>
      <c r="O17" s="8"/>
      <c r="P17" s="25"/>
      <c r="Q17" s="25"/>
      <c r="R17" s="25"/>
    </row>
    <row r="18" spans="1:18" ht="40.5" customHeight="1">
      <c r="A18" s="10"/>
      <c r="B18" s="53" t="s">
        <v>19</v>
      </c>
      <c r="C18" s="57" t="s">
        <v>112</v>
      </c>
      <c r="D18" s="58" t="s">
        <v>111</v>
      </c>
      <c r="E18" s="40" t="s">
        <v>103</v>
      </c>
      <c r="F18" s="38">
        <v>0</v>
      </c>
      <c r="G18" s="38">
        <v>0</v>
      </c>
      <c r="H18" s="49">
        <f t="shared" ref="H18:I20" si="12">H19</f>
        <v>0</v>
      </c>
      <c r="I18" s="49">
        <f t="shared" si="12"/>
        <v>0</v>
      </c>
      <c r="J18" s="36">
        <f t="shared" si="8"/>
        <v>0</v>
      </c>
      <c r="K18" s="15">
        <v>0</v>
      </c>
      <c r="L18" s="15">
        <v>0</v>
      </c>
      <c r="M18" s="33"/>
      <c r="N18" s="8"/>
      <c r="O18" s="8"/>
      <c r="P18" s="25"/>
      <c r="Q18" s="25"/>
      <c r="R18" s="25"/>
    </row>
    <row r="19" spans="1:18" s="69" customFormat="1" ht="20.25">
      <c r="A19" s="42"/>
      <c r="B19" s="73" t="s">
        <v>19</v>
      </c>
      <c r="C19" s="63" t="s">
        <v>64</v>
      </c>
      <c r="D19" s="64" t="s">
        <v>24</v>
      </c>
      <c r="E19" s="74"/>
      <c r="F19" s="65">
        <f t="shared" ref="F19:G19" si="13">F20</f>
        <v>233000</v>
      </c>
      <c r="G19" s="65">
        <f t="shared" si="13"/>
        <v>0</v>
      </c>
      <c r="H19" s="66">
        <f t="shared" si="12"/>
        <v>0</v>
      </c>
      <c r="I19" s="66">
        <f t="shared" si="12"/>
        <v>0</v>
      </c>
      <c r="J19" s="61">
        <f>J20</f>
        <v>0</v>
      </c>
      <c r="K19" s="65">
        <f>K20</f>
        <v>0</v>
      </c>
      <c r="L19" s="65">
        <f>L20</f>
        <v>0</v>
      </c>
      <c r="M19" s="65">
        <f t="shared" ref="G19:M21" si="14">M20</f>
        <v>0</v>
      </c>
      <c r="N19" s="75"/>
      <c r="O19" s="75"/>
      <c r="P19" s="71"/>
      <c r="Q19" s="71"/>
      <c r="R19" s="71"/>
    </row>
    <row r="20" spans="1:18" ht="20.25">
      <c r="A20" s="10"/>
      <c r="B20" s="53" t="s">
        <v>19</v>
      </c>
      <c r="C20" s="21" t="s">
        <v>65</v>
      </c>
      <c r="D20" s="29" t="s">
        <v>25</v>
      </c>
      <c r="E20" s="22"/>
      <c r="F20" s="38">
        <f>F21</f>
        <v>233000</v>
      </c>
      <c r="G20" s="38">
        <f t="shared" si="14"/>
        <v>0</v>
      </c>
      <c r="H20" s="49">
        <f t="shared" si="12"/>
        <v>0</v>
      </c>
      <c r="I20" s="49">
        <f t="shared" si="12"/>
        <v>0</v>
      </c>
      <c r="J20" s="36">
        <f>J21</f>
        <v>0</v>
      </c>
      <c r="K20" s="38">
        <f t="shared" si="14"/>
        <v>0</v>
      </c>
      <c r="L20" s="38">
        <f t="shared" si="14"/>
        <v>0</v>
      </c>
      <c r="M20" s="38">
        <f t="shared" si="14"/>
        <v>0</v>
      </c>
      <c r="N20" s="25"/>
      <c r="O20" s="25"/>
      <c r="P20" s="25"/>
      <c r="Q20" s="25"/>
      <c r="R20" s="25"/>
    </row>
    <row r="21" spans="1:18" ht="20.25">
      <c r="A21" s="10"/>
      <c r="B21" s="53" t="s">
        <v>19</v>
      </c>
      <c r="C21" s="21" t="s">
        <v>9</v>
      </c>
      <c r="D21" s="29" t="s">
        <v>25</v>
      </c>
      <c r="E21" s="22"/>
      <c r="F21" s="38">
        <f>F22</f>
        <v>233000</v>
      </c>
      <c r="G21" s="38">
        <f t="shared" si="14"/>
        <v>0</v>
      </c>
      <c r="H21" s="52"/>
      <c r="I21" s="52"/>
      <c r="J21" s="36">
        <f>J22</f>
        <v>0</v>
      </c>
      <c r="K21" s="38">
        <f t="shared" si="14"/>
        <v>0</v>
      </c>
      <c r="L21" s="38">
        <f t="shared" si="14"/>
        <v>0</v>
      </c>
      <c r="M21" s="38">
        <f t="shared" si="14"/>
        <v>0</v>
      </c>
      <c r="N21" s="25"/>
      <c r="O21" s="25"/>
      <c r="P21" s="25"/>
      <c r="Q21" s="25"/>
      <c r="R21" s="25"/>
    </row>
    <row r="22" spans="1:18" ht="34.5">
      <c r="A22" s="10"/>
      <c r="B22" s="53" t="s">
        <v>19</v>
      </c>
      <c r="C22" s="21" t="s">
        <v>66</v>
      </c>
      <c r="D22" s="29" t="s">
        <v>25</v>
      </c>
      <c r="E22" s="40" t="s">
        <v>103</v>
      </c>
      <c r="F22" s="38">
        <v>233000</v>
      </c>
      <c r="G22" s="38">
        <v>0</v>
      </c>
      <c r="H22" s="49">
        <v>0</v>
      </c>
      <c r="I22" s="49">
        <f t="shared" ref="I22" si="15">I23+I26</f>
        <v>0</v>
      </c>
      <c r="J22" s="36">
        <v>0</v>
      </c>
      <c r="K22" s="32">
        <v>0</v>
      </c>
      <c r="L22" s="32">
        <v>0</v>
      </c>
      <c r="M22" s="34">
        <v>0</v>
      </c>
      <c r="N22" s="25"/>
      <c r="O22" s="25"/>
      <c r="P22" s="25"/>
      <c r="Q22" s="25"/>
      <c r="R22" s="25"/>
    </row>
    <row r="23" spans="1:18" s="69" customFormat="1">
      <c r="A23" s="42"/>
      <c r="B23" s="62" t="s">
        <v>26</v>
      </c>
      <c r="C23" s="63" t="s">
        <v>67</v>
      </c>
      <c r="D23" s="64" t="s">
        <v>26</v>
      </c>
      <c r="E23" s="70"/>
      <c r="F23" s="65">
        <f>F24+F27</f>
        <v>1408000</v>
      </c>
      <c r="G23" s="65">
        <f t="shared" ref="G23:M23" si="16">G24+G27</f>
        <v>559281.25</v>
      </c>
      <c r="H23" s="66">
        <v>1098000</v>
      </c>
      <c r="I23" s="66">
        <f t="shared" ref="H23:I24" si="17">I24</f>
        <v>0</v>
      </c>
      <c r="J23" s="61">
        <f>J24+J27</f>
        <v>1657281.25</v>
      </c>
      <c r="K23" s="65">
        <f t="shared" si="16"/>
        <v>1435000</v>
      </c>
      <c r="L23" s="65">
        <f t="shared" si="16"/>
        <v>1435000</v>
      </c>
      <c r="M23" s="65">
        <f t="shared" si="16"/>
        <v>1435000</v>
      </c>
      <c r="N23" s="71"/>
      <c r="O23" s="71"/>
      <c r="P23" s="71"/>
      <c r="Q23" s="71"/>
      <c r="R23" s="71"/>
    </row>
    <row r="24" spans="1:18">
      <c r="A24" s="10"/>
      <c r="B24" s="54" t="s">
        <v>26</v>
      </c>
      <c r="C24" s="21" t="s">
        <v>68</v>
      </c>
      <c r="D24" s="29" t="s">
        <v>27</v>
      </c>
      <c r="E24" s="23"/>
      <c r="F24" s="38">
        <f t="shared" ref="F24:G24" si="18">F25</f>
        <v>45000</v>
      </c>
      <c r="G24" s="38">
        <f t="shared" si="18"/>
        <v>21839.99</v>
      </c>
      <c r="H24" s="49">
        <f t="shared" si="17"/>
        <v>45000</v>
      </c>
      <c r="I24" s="49">
        <f t="shared" si="17"/>
        <v>0</v>
      </c>
      <c r="J24" s="36">
        <f>G24+H24+I24</f>
        <v>66839.990000000005</v>
      </c>
      <c r="K24" s="38">
        <f>K25</f>
        <v>258000</v>
      </c>
      <c r="L24" s="38">
        <f>L25</f>
        <v>258000</v>
      </c>
      <c r="M24" s="38">
        <f t="shared" ref="G24:M25" si="19">M25</f>
        <v>258000</v>
      </c>
      <c r="N24" s="25"/>
      <c r="O24" s="25"/>
      <c r="P24" s="25"/>
      <c r="Q24" s="25"/>
      <c r="R24" s="25"/>
    </row>
    <row r="25" spans="1:18" ht="23.25">
      <c r="A25" s="10"/>
      <c r="B25" s="54" t="s">
        <v>26</v>
      </c>
      <c r="C25" s="21" t="s">
        <v>10</v>
      </c>
      <c r="D25" s="29" t="s">
        <v>28</v>
      </c>
      <c r="E25" s="23"/>
      <c r="F25" s="38">
        <f>F26</f>
        <v>45000</v>
      </c>
      <c r="G25" s="38">
        <f t="shared" si="19"/>
        <v>21839.99</v>
      </c>
      <c r="H25" s="50">
        <v>45000</v>
      </c>
      <c r="I25" s="50"/>
      <c r="J25" s="36">
        <f>G25+H25+I25</f>
        <v>66839.990000000005</v>
      </c>
      <c r="K25" s="38">
        <v>258000</v>
      </c>
      <c r="L25" s="38">
        <v>258000</v>
      </c>
      <c r="M25" s="38">
        <f t="shared" si="19"/>
        <v>258000</v>
      </c>
      <c r="N25" s="25"/>
      <c r="O25" s="25"/>
      <c r="P25" s="25"/>
      <c r="Q25" s="25"/>
      <c r="R25" s="25"/>
    </row>
    <row r="26" spans="1:18" ht="34.5">
      <c r="A26" s="10"/>
      <c r="B26" s="54" t="s">
        <v>26</v>
      </c>
      <c r="C26" s="21" t="s">
        <v>69</v>
      </c>
      <c r="D26" s="29" t="s">
        <v>27</v>
      </c>
      <c r="E26" s="40" t="s">
        <v>103</v>
      </c>
      <c r="F26" s="38">
        <v>45000</v>
      </c>
      <c r="G26" s="38">
        <v>21839.99</v>
      </c>
      <c r="H26" s="49">
        <v>45000</v>
      </c>
      <c r="I26" s="49">
        <f t="shared" ref="I26" si="20">I27+I30</f>
        <v>0</v>
      </c>
      <c r="J26" s="36">
        <v>66839.990000000005</v>
      </c>
      <c r="K26" s="32">
        <v>258000</v>
      </c>
      <c r="L26" s="32">
        <v>258000</v>
      </c>
      <c r="M26" s="34">
        <v>258000</v>
      </c>
      <c r="N26" s="25"/>
      <c r="O26" s="25"/>
      <c r="P26" s="25"/>
      <c r="Q26" s="25"/>
      <c r="R26" s="25"/>
    </row>
    <row r="27" spans="1:18">
      <c r="A27" s="10"/>
      <c r="B27" s="54" t="s">
        <v>26</v>
      </c>
      <c r="C27" s="21" t="s">
        <v>70</v>
      </c>
      <c r="D27" s="29" t="s">
        <v>29</v>
      </c>
      <c r="E27" s="23"/>
      <c r="F27" s="38">
        <f>F28+F31</f>
        <v>1363000</v>
      </c>
      <c r="G27" s="38">
        <f t="shared" ref="G27:M27" si="21">G28+G31</f>
        <v>537441.26</v>
      </c>
      <c r="H27" s="49">
        <f>H31</f>
        <v>1053000</v>
      </c>
      <c r="I27" s="49">
        <f t="shared" ref="H27:I28" si="22">I28</f>
        <v>0</v>
      </c>
      <c r="J27" s="36">
        <f>J28+J31</f>
        <v>1590441.26</v>
      </c>
      <c r="K27" s="38">
        <f t="shared" si="21"/>
        <v>1177000</v>
      </c>
      <c r="L27" s="38">
        <f t="shared" si="21"/>
        <v>1177000</v>
      </c>
      <c r="M27" s="38">
        <f t="shared" si="21"/>
        <v>1177000</v>
      </c>
      <c r="N27" s="25"/>
      <c r="O27" s="25"/>
      <c r="P27" s="25"/>
      <c r="Q27" s="25"/>
      <c r="R27" s="25"/>
    </row>
    <row r="28" spans="1:18">
      <c r="A28" s="10"/>
      <c r="B28" s="54" t="s">
        <v>26</v>
      </c>
      <c r="C28" s="21" t="s">
        <v>71</v>
      </c>
      <c r="D28" s="29" t="s">
        <v>30</v>
      </c>
      <c r="E28" s="23"/>
      <c r="F28" s="38">
        <f t="shared" ref="F28:G28" si="23">F29</f>
        <v>310000</v>
      </c>
      <c r="G28" s="38">
        <f t="shared" si="23"/>
        <v>90485</v>
      </c>
      <c r="H28" s="49">
        <f t="shared" si="22"/>
        <v>0</v>
      </c>
      <c r="I28" s="49">
        <f t="shared" si="22"/>
        <v>0</v>
      </c>
      <c r="J28" s="36">
        <f>J29</f>
        <v>90485</v>
      </c>
      <c r="K28" s="38">
        <f>K29</f>
        <v>110000</v>
      </c>
      <c r="L28" s="38">
        <f>L29</f>
        <v>110000</v>
      </c>
      <c r="M28" s="38">
        <f t="shared" ref="G28:M29" si="24">M29</f>
        <v>110000</v>
      </c>
      <c r="N28" s="25"/>
      <c r="O28" s="25"/>
      <c r="P28" s="25"/>
      <c r="Q28" s="25"/>
      <c r="R28" s="25"/>
    </row>
    <row r="29" spans="1:18" ht="23.25">
      <c r="A29" s="10"/>
      <c r="B29" s="54" t="s">
        <v>26</v>
      </c>
      <c r="C29" s="21" t="s">
        <v>72</v>
      </c>
      <c r="D29" s="29" t="s">
        <v>31</v>
      </c>
      <c r="E29" s="23"/>
      <c r="F29" s="38">
        <f>F30</f>
        <v>310000</v>
      </c>
      <c r="G29" s="38">
        <f t="shared" si="24"/>
        <v>90485</v>
      </c>
      <c r="H29" s="50"/>
      <c r="I29" s="50"/>
      <c r="J29" s="36">
        <f>J30</f>
        <v>90485</v>
      </c>
      <c r="K29" s="38">
        <f t="shared" si="24"/>
        <v>110000</v>
      </c>
      <c r="L29" s="38">
        <f t="shared" si="24"/>
        <v>110000</v>
      </c>
      <c r="M29" s="38">
        <f t="shared" si="24"/>
        <v>110000</v>
      </c>
      <c r="N29" s="25"/>
      <c r="O29" s="25"/>
      <c r="P29" s="25"/>
      <c r="Q29" s="25"/>
      <c r="R29" s="25"/>
    </row>
    <row r="30" spans="1:18" ht="34.5">
      <c r="A30" s="10"/>
      <c r="B30" s="54" t="s">
        <v>26</v>
      </c>
      <c r="C30" s="21" t="s">
        <v>73</v>
      </c>
      <c r="D30" s="29" t="s">
        <v>32</v>
      </c>
      <c r="E30" s="40" t="s">
        <v>103</v>
      </c>
      <c r="F30" s="38">
        <v>310000</v>
      </c>
      <c r="G30" s="38">
        <v>90485</v>
      </c>
      <c r="H30" s="49">
        <v>0</v>
      </c>
      <c r="I30" s="49">
        <f t="shared" ref="H30:I31" si="25">I31</f>
        <v>0</v>
      </c>
      <c r="J30" s="36">
        <v>90485</v>
      </c>
      <c r="K30" s="32">
        <v>110000</v>
      </c>
      <c r="L30" s="32">
        <v>110000</v>
      </c>
      <c r="M30" s="34">
        <v>110000</v>
      </c>
      <c r="N30" s="25"/>
      <c r="O30" s="25"/>
      <c r="P30" s="25"/>
      <c r="Q30" s="25"/>
      <c r="R30" s="25"/>
    </row>
    <row r="31" spans="1:18">
      <c r="A31" s="10"/>
      <c r="B31" s="54" t="s">
        <v>26</v>
      </c>
      <c r="C31" s="21" t="s">
        <v>74</v>
      </c>
      <c r="D31" s="29" t="s">
        <v>11</v>
      </c>
      <c r="E31" s="23"/>
      <c r="F31" s="38">
        <f t="shared" ref="F31:G31" si="26">F32</f>
        <v>1053000</v>
      </c>
      <c r="G31" s="38">
        <f t="shared" si="26"/>
        <v>446956.26</v>
      </c>
      <c r="H31" s="49">
        <f t="shared" si="25"/>
        <v>1053000</v>
      </c>
      <c r="I31" s="49">
        <f t="shared" si="25"/>
        <v>0</v>
      </c>
      <c r="J31" s="36">
        <f>J32</f>
        <v>1499956.26</v>
      </c>
      <c r="K31" s="38">
        <f>K32</f>
        <v>1067000</v>
      </c>
      <c r="L31" s="38">
        <f>L32</f>
        <v>1067000</v>
      </c>
      <c r="M31" s="38">
        <f t="shared" ref="G31:M32" si="27">M32</f>
        <v>1067000</v>
      </c>
      <c r="N31" s="25"/>
      <c r="O31" s="25"/>
      <c r="P31" s="25"/>
      <c r="Q31" s="25"/>
      <c r="R31" s="25"/>
    </row>
    <row r="32" spans="1:18" ht="23.25">
      <c r="A32" s="10"/>
      <c r="B32" s="54" t="s">
        <v>26</v>
      </c>
      <c r="C32" s="21" t="s">
        <v>75</v>
      </c>
      <c r="D32" s="29" t="s">
        <v>33</v>
      </c>
      <c r="E32" s="23"/>
      <c r="F32" s="38">
        <f>F33</f>
        <v>1053000</v>
      </c>
      <c r="G32" s="38">
        <f t="shared" si="27"/>
        <v>446956.26</v>
      </c>
      <c r="H32" s="50">
        <f>H33</f>
        <v>1053000</v>
      </c>
      <c r="I32" s="50"/>
      <c r="J32" s="36">
        <f>J33</f>
        <v>1499956.26</v>
      </c>
      <c r="K32" s="38">
        <f t="shared" si="27"/>
        <v>1067000</v>
      </c>
      <c r="L32" s="38">
        <f t="shared" si="27"/>
        <v>1067000</v>
      </c>
      <c r="M32" s="38">
        <f t="shared" si="27"/>
        <v>1067000</v>
      </c>
      <c r="N32" s="25"/>
      <c r="O32" s="25"/>
      <c r="P32" s="25"/>
      <c r="Q32" s="25"/>
      <c r="R32" s="25"/>
    </row>
    <row r="33" spans="1:18" ht="34.5">
      <c r="A33" s="10"/>
      <c r="B33" s="54" t="s">
        <v>26</v>
      </c>
      <c r="C33" s="21" t="s">
        <v>76</v>
      </c>
      <c r="D33" s="29" t="s">
        <v>11</v>
      </c>
      <c r="E33" s="40" t="s">
        <v>103</v>
      </c>
      <c r="F33" s="38">
        <v>1053000</v>
      </c>
      <c r="G33" s="38">
        <v>446956.26</v>
      </c>
      <c r="H33" s="49">
        <v>1053000</v>
      </c>
      <c r="I33" s="49"/>
      <c r="J33" s="36">
        <v>1499956.26</v>
      </c>
      <c r="K33" s="32">
        <v>1067000</v>
      </c>
      <c r="L33" s="32">
        <v>1067000</v>
      </c>
      <c r="M33" s="32">
        <v>1067000</v>
      </c>
      <c r="N33" s="25"/>
      <c r="O33" s="25"/>
      <c r="P33" s="25"/>
      <c r="Q33" s="25"/>
      <c r="R33" s="25"/>
    </row>
    <row r="34" spans="1:18" s="69" customFormat="1">
      <c r="A34" s="42"/>
      <c r="B34" s="72"/>
      <c r="C34" s="63" t="s">
        <v>77</v>
      </c>
      <c r="D34" s="64" t="s">
        <v>18</v>
      </c>
      <c r="E34" s="70"/>
      <c r="F34" s="65">
        <f>F35+F41</f>
        <v>294000</v>
      </c>
      <c r="G34" s="65">
        <f t="shared" ref="G34:M34" si="28">G35+G41</f>
        <v>397542.11</v>
      </c>
      <c r="H34" s="66">
        <f t="shared" ref="H34:I34" si="29">H35</f>
        <v>38000</v>
      </c>
      <c r="I34" s="66">
        <f t="shared" si="29"/>
        <v>5000</v>
      </c>
      <c r="J34" s="61">
        <f>J35+J41</f>
        <v>440542.11</v>
      </c>
      <c r="K34" s="65">
        <f t="shared" si="28"/>
        <v>305000</v>
      </c>
      <c r="L34" s="65">
        <f t="shared" si="28"/>
        <v>305000</v>
      </c>
      <c r="M34" s="65">
        <f t="shared" si="28"/>
        <v>305000</v>
      </c>
      <c r="N34" s="71"/>
      <c r="O34" s="71"/>
      <c r="P34" s="71"/>
      <c r="Q34" s="71"/>
      <c r="R34" s="71"/>
    </row>
    <row r="35" spans="1:18" ht="49.5">
      <c r="A35" s="10"/>
      <c r="B35" s="54" t="s">
        <v>34</v>
      </c>
      <c r="C35" s="21" t="s">
        <v>78</v>
      </c>
      <c r="D35" s="29" t="s">
        <v>34</v>
      </c>
      <c r="E35" s="23"/>
      <c r="F35" s="38">
        <f>F36</f>
        <v>125000</v>
      </c>
      <c r="G35" s="38">
        <f t="shared" ref="G35:M35" si="30">G36</f>
        <v>63332.11</v>
      </c>
      <c r="H35" s="49">
        <f>H36</f>
        <v>38000</v>
      </c>
      <c r="I35" s="49">
        <f t="shared" ref="H35:I36" si="31">I36+I38</f>
        <v>5000</v>
      </c>
      <c r="J35" s="36">
        <f>J36</f>
        <v>106332.11</v>
      </c>
      <c r="K35" s="38">
        <f t="shared" si="30"/>
        <v>126000</v>
      </c>
      <c r="L35" s="38">
        <f t="shared" si="30"/>
        <v>126000</v>
      </c>
      <c r="M35" s="38">
        <f t="shared" si="30"/>
        <v>126000</v>
      </c>
      <c r="N35" s="25"/>
      <c r="O35" s="25"/>
      <c r="P35" s="25"/>
      <c r="Q35" s="25"/>
      <c r="R35" s="25"/>
    </row>
    <row r="36" spans="1:18" ht="57">
      <c r="A36" s="10"/>
      <c r="B36" s="54" t="s">
        <v>34</v>
      </c>
      <c r="C36" s="21" t="s">
        <v>79</v>
      </c>
      <c r="D36" s="29" t="s">
        <v>35</v>
      </c>
      <c r="E36" s="23"/>
      <c r="F36" s="38">
        <f>F37+F39</f>
        <v>125000</v>
      </c>
      <c r="G36" s="38">
        <f>G37+G39</f>
        <v>63332.11</v>
      </c>
      <c r="H36" s="49">
        <f t="shared" si="31"/>
        <v>38000</v>
      </c>
      <c r="I36" s="49">
        <f t="shared" si="31"/>
        <v>5000</v>
      </c>
      <c r="J36" s="36">
        <f>J37+J39</f>
        <v>106332.11</v>
      </c>
      <c r="K36" s="38">
        <f t="shared" ref="K36:L36" si="32">K37+K39</f>
        <v>126000</v>
      </c>
      <c r="L36" s="38">
        <f t="shared" si="32"/>
        <v>126000</v>
      </c>
      <c r="M36" s="38">
        <f>M37+M39</f>
        <v>126000</v>
      </c>
      <c r="N36" s="25"/>
      <c r="O36" s="25"/>
      <c r="P36" s="25"/>
      <c r="Q36" s="25"/>
      <c r="R36" s="25"/>
    </row>
    <row r="37" spans="1:18" ht="49.5">
      <c r="A37" s="10"/>
      <c r="B37" s="54" t="s">
        <v>34</v>
      </c>
      <c r="C37" s="21" t="s">
        <v>80</v>
      </c>
      <c r="D37" s="29" t="s">
        <v>36</v>
      </c>
      <c r="E37" s="23"/>
      <c r="F37" s="38">
        <f>F38</f>
        <v>68000</v>
      </c>
      <c r="G37" s="38">
        <f t="shared" ref="G37:M37" si="33">G38</f>
        <v>36795.81</v>
      </c>
      <c r="H37" s="50">
        <f>H38</f>
        <v>34000</v>
      </c>
      <c r="I37" s="50"/>
      <c r="J37" s="36">
        <f>J38</f>
        <v>70795.81</v>
      </c>
      <c r="K37" s="38">
        <f t="shared" si="33"/>
        <v>69000</v>
      </c>
      <c r="L37" s="38">
        <f t="shared" si="33"/>
        <v>69000</v>
      </c>
      <c r="M37" s="38">
        <f t="shared" si="33"/>
        <v>69000</v>
      </c>
      <c r="N37" s="25"/>
      <c r="O37" s="25"/>
      <c r="P37" s="25"/>
      <c r="Q37" s="25"/>
      <c r="R37" s="25"/>
    </row>
    <row r="38" spans="1:18" ht="115.5">
      <c r="A38" s="10"/>
      <c r="B38" s="54" t="s">
        <v>34</v>
      </c>
      <c r="C38" s="21" t="s">
        <v>81</v>
      </c>
      <c r="D38" s="29" t="s">
        <v>37</v>
      </c>
      <c r="E38" s="41" t="s">
        <v>119</v>
      </c>
      <c r="F38" s="38">
        <v>68000</v>
      </c>
      <c r="G38" s="38">
        <v>36795.81</v>
      </c>
      <c r="H38" s="49">
        <v>34000</v>
      </c>
      <c r="I38" s="49"/>
      <c r="J38" s="36">
        <v>70795.81</v>
      </c>
      <c r="K38" s="32">
        <v>69000</v>
      </c>
      <c r="L38" s="32">
        <v>69000</v>
      </c>
      <c r="M38" s="34">
        <v>69000</v>
      </c>
      <c r="N38" s="25"/>
      <c r="O38" s="25"/>
      <c r="P38" s="25"/>
      <c r="Q38" s="25"/>
      <c r="R38" s="25"/>
    </row>
    <row r="39" spans="1:18" ht="49.5">
      <c r="A39" s="10"/>
      <c r="B39" s="54" t="s">
        <v>34</v>
      </c>
      <c r="C39" s="21" t="s">
        <v>82</v>
      </c>
      <c r="D39" s="29" t="s">
        <v>38</v>
      </c>
      <c r="E39" s="23"/>
      <c r="F39" s="38">
        <f>F40</f>
        <v>57000</v>
      </c>
      <c r="G39" s="38">
        <f t="shared" ref="G39:I39" si="34">G40</f>
        <v>26536.3</v>
      </c>
      <c r="H39" s="50">
        <f t="shared" si="34"/>
        <v>4000</v>
      </c>
      <c r="I39" s="50">
        <f t="shared" si="34"/>
        <v>5000</v>
      </c>
      <c r="J39" s="36">
        <f>J40</f>
        <v>35536.300000000003</v>
      </c>
      <c r="K39" s="39">
        <f>K40</f>
        <v>57000</v>
      </c>
      <c r="L39" s="39">
        <f>L40</f>
        <v>57000</v>
      </c>
      <c r="M39" s="39">
        <f>M40</f>
        <v>57000</v>
      </c>
      <c r="N39" s="25"/>
      <c r="O39" s="25"/>
      <c r="P39" s="25"/>
      <c r="Q39" s="25"/>
      <c r="R39" s="25"/>
    </row>
    <row r="40" spans="1:18" ht="115.5">
      <c r="A40" s="10"/>
      <c r="B40" s="54" t="s">
        <v>34</v>
      </c>
      <c r="C40" s="21" t="s">
        <v>83</v>
      </c>
      <c r="D40" s="29" t="s">
        <v>39</v>
      </c>
      <c r="E40" s="41" t="s">
        <v>119</v>
      </c>
      <c r="F40" s="38">
        <v>57000</v>
      </c>
      <c r="G40" s="38">
        <v>26536.3</v>
      </c>
      <c r="H40" s="49">
        <v>4000</v>
      </c>
      <c r="I40" s="49">
        <v>5000</v>
      </c>
      <c r="J40" s="36">
        <v>35536.300000000003</v>
      </c>
      <c r="K40" s="32">
        <v>57000</v>
      </c>
      <c r="L40" s="32">
        <v>57000</v>
      </c>
      <c r="M40" s="32">
        <v>57000</v>
      </c>
      <c r="N40" s="25"/>
      <c r="O40" s="25"/>
      <c r="P40" s="25"/>
      <c r="Q40" s="25"/>
      <c r="R40" s="25"/>
    </row>
    <row r="41" spans="1:18" s="69" customFormat="1" ht="49.5">
      <c r="A41" s="42"/>
      <c r="B41" s="62" t="s">
        <v>34</v>
      </c>
      <c r="C41" s="63" t="s">
        <v>84</v>
      </c>
      <c r="D41" s="64" t="s">
        <v>40</v>
      </c>
      <c r="E41" s="70"/>
      <c r="F41" s="65">
        <f>F42</f>
        <v>169000</v>
      </c>
      <c r="G41" s="65">
        <f t="shared" ref="G41:I42" si="35">G42</f>
        <v>334210</v>
      </c>
      <c r="H41" s="66">
        <f t="shared" si="35"/>
        <v>0</v>
      </c>
      <c r="I41" s="66">
        <f t="shared" si="35"/>
        <v>0</v>
      </c>
      <c r="J41" s="61">
        <f>J42</f>
        <v>334210</v>
      </c>
      <c r="K41" s="66">
        <f t="shared" ref="K41:M42" si="36">K42</f>
        <v>179000</v>
      </c>
      <c r="L41" s="66">
        <f t="shared" si="36"/>
        <v>179000</v>
      </c>
      <c r="M41" s="66">
        <f t="shared" si="36"/>
        <v>179000</v>
      </c>
      <c r="N41" s="71"/>
      <c r="O41" s="71"/>
    </row>
    <row r="42" spans="1:18" ht="49.5">
      <c r="A42" s="10"/>
      <c r="B42" s="54" t="s">
        <v>34</v>
      </c>
      <c r="C42" s="21" t="s">
        <v>85</v>
      </c>
      <c r="D42" s="29" t="s">
        <v>41</v>
      </c>
      <c r="E42" s="23"/>
      <c r="F42" s="38">
        <f>F43</f>
        <v>169000</v>
      </c>
      <c r="G42" s="38">
        <f t="shared" si="35"/>
        <v>334210</v>
      </c>
      <c r="H42" s="50"/>
      <c r="I42" s="50"/>
      <c r="J42" s="36">
        <f>J43</f>
        <v>334210</v>
      </c>
      <c r="K42" s="39">
        <f t="shared" si="36"/>
        <v>179000</v>
      </c>
      <c r="L42" s="39">
        <f t="shared" si="36"/>
        <v>179000</v>
      </c>
      <c r="M42" s="39">
        <f t="shared" si="36"/>
        <v>179000</v>
      </c>
    </row>
    <row r="43" spans="1:18" ht="115.5">
      <c r="A43" s="10"/>
      <c r="B43" s="54" t="s">
        <v>34</v>
      </c>
      <c r="C43" s="21" t="s">
        <v>86</v>
      </c>
      <c r="D43" s="29" t="s">
        <v>42</v>
      </c>
      <c r="E43" s="41" t="s">
        <v>119</v>
      </c>
      <c r="F43" s="65">
        <v>169000</v>
      </c>
      <c r="G43" s="65">
        <v>334210</v>
      </c>
      <c r="H43" s="66">
        <f t="shared" ref="H43:I44" si="37">H44</f>
        <v>0</v>
      </c>
      <c r="I43" s="66">
        <f t="shared" si="37"/>
        <v>0</v>
      </c>
      <c r="J43" s="61">
        <v>334210</v>
      </c>
      <c r="K43" s="67">
        <v>179000</v>
      </c>
      <c r="L43" s="67">
        <v>179000</v>
      </c>
      <c r="M43" s="68">
        <v>179000</v>
      </c>
    </row>
    <row r="44" spans="1:18">
      <c r="A44" s="10"/>
      <c r="B44" s="55"/>
      <c r="C44" s="21" t="s">
        <v>87</v>
      </c>
      <c r="D44" s="29" t="s">
        <v>43</v>
      </c>
      <c r="E44" s="23"/>
      <c r="F44" s="38">
        <f>F45+F59</f>
        <v>41772294.280000001</v>
      </c>
      <c r="G44" s="38">
        <f>G45+G59</f>
        <v>23253100.290000003</v>
      </c>
      <c r="H44" s="49">
        <f t="shared" si="37"/>
        <v>0</v>
      </c>
      <c r="I44" s="49">
        <f t="shared" si="37"/>
        <v>0</v>
      </c>
      <c r="J44" s="36">
        <f>G44+H44+I44</f>
        <v>23253100.290000003</v>
      </c>
      <c r="K44" s="39">
        <f>K45+K59</f>
        <v>13097900</v>
      </c>
      <c r="L44" s="39">
        <f>L45+L59</f>
        <v>8988300</v>
      </c>
      <c r="M44" s="39">
        <f>M45</f>
        <v>9542500</v>
      </c>
    </row>
    <row r="45" spans="1:18" ht="23.25">
      <c r="A45" s="10"/>
      <c r="B45" s="55"/>
      <c r="C45" s="21" t="s">
        <v>88</v>
      </c>
      <c r="D45" s="29" t="s">
        <v>44</v>
      </c>
      <c r="E45" s="23"/>
      <c r="F45" s="38">
        <f>F46+F51+F54</f>
        <v>41647179.509999998</v>
      </c>
      <c r="G45" s="38">
        <f>G46+G51+G54</f>
        <v>23127985.520000003</v>
      </c>
      <c r="H45" s="50"/>
      <c r="I45" s="50"/>
      <c r="J45" s="36">
        <f>J46+J51+J54</f>
        <v>23127985.520000003</v>
      </c>
      <c r="K45" s="38">
        <f>K46+K51+K54</f>
        <v>13097900</v>
      </c>
      <c r="L45" s="38">
        <f>L46+L51+L54</f>
        <v>7706300</v>
      </c>
      <c r="M45" s="38">
        <f t="shared" ref="M45" si="38">M46+M51+M54+M59</f>
        <v>9542500</v>
      </c>
    </row>
    <row r="46" spans="1:18" ht="20.25">
      <c r="A46" s="10"/>
      <c r="B46" s="54" t="s">
        <v>45</v>
      </c>
      <c r="C46" s="21" t="s">
        <v>89</v>
      </c>
      <c r="D46" s="29" t="s">
        <v>45</v>
      </c>
      <c r="E46" s="23"/>
      <c r="F46" s="38">
        <f>F47+F49</f>
        <v>1838000</v>
      </c>
      <c r="G46" s="38">
        <f>G47+G49</f>
        <v>1723200</v>
      </c>
      <c r="H46" s="49">
        <f t="shared" ref="H46:I46" si="39">H47</f>
        <v>0</v>
      </c>
      <c r="I46" s="49">
        <f t="shared" si="39"/>
        <v>0</v>
      </c>
      <c r="J46" s="36">
        <f>G46+H46+I46</f>
        <v>1723200</v>
      </c>
      <c r="K46" s="39">
        <f>K47+K49</f>
        <v>1883000</v>
      </c>
      <c r="L46" s="39">
        <f>L47+L49</f>
        <v>1870000</v>
      </c>
      <c r="M46" s="39">
        <f>M47+M49</f>
        <v>1923000</v>
      </c>
    </row>
    <row r="47" spans="1:18" ht="20.25">
      <c r="A47" s="10"/>
      <c r="B47" s="54" t="s">
        <v>45</v>
      </c>
      <c r="C47" s="21" t="s">
        <v>90</v>
      </c>
      <c r="D47" s="29" t="s">
        <v>46</v>
      </c>
      <c r="E47" s="23"/>
      <c r="F47" s="38">
        <f>F48</f>
        <v>331000</v>
      </c>
      <c r="G47" s="38">
        <f t="shared" ref="G47" si="40">G48</f>
        <v>276300</v>
      </c>
      <c r="H47" s="49">
        <f t="shared" ref="H47:I47" si="41">H48+H53+H56+H61</f>
        <v>0</v>
      </c>
      <c r="I47" s="49">
        <f t="shared" si="41"/>
        <v>0</v>
      </c>
      <c r="J47" s="36">
        <f>J48</f>
        <v>276300</v>
      </c>
      <c r="K47" s="39">
        <f>K48</f>
        <v>342000</v>
      </c>
      <c r="L47" s="39">
        <f>L48</f>
        <v>300000</v>
      </c>
      <c r="M47" s="39">
        <f>M48</f>
        <v>310000</v>
      </c>
    </row>
    <row r="48" spans="1:18" ht="115.5">
      <c r="A48" s="10"/>
      <c r="B48" s="54" t="s">
        <v>45</v>
      </c>
      <c r="C48" s="21" t="s">
        <v>13</v>
      </c>
      <c r="D48" s="29" t="s">
        <v>47</v>
      </c>
      <c r="E48" s="41" t="s">
        <v>119</v>
      </c>
      <c r="F48" s="38">
        <v>331000</v>
      </c>
      <c r="G48" s="38">
        <v>276300</v>
      </c>
      <c r="H48" s="49">
        <f t="shared" ref="H48:I48" si="42">H49+H51</f>
        <v>0</v>
      </c>
      <c r="I48" s="49">
        <f t="shared" si="42"/>
        <v>0</v>
      </c>
      <c r="J48" s="36">
        <f>G48</f>
        <v>276300</v>
      </c>
      <c r="K48" s="31">
        <v>342000</v>
      </c>
      <c r="L48" s="31">
        <v>300000</v>
      </c>
      <c r="M48" s="34">
        <v>310000</v>
      </c>
    </row>
    <row r="49" spans="1:13" ht="23.25">
      <c r="A49" s="10"/>
      <c r="B49" s="54" t="s">
        <v>45</v>
      </c>
      <c r="C49" s="21" t="s">
        <v>91</v>
      </c>
      <c r="D49" s="29" t="s">
        <v>48</v>
      </c>
      <c r="E49" s="23"/>
      <c r="F49" s="38">
        <f>F50</f>
        <v>1507000</v>
      </c>
      <c r="G49" s="38">
        <f t="shared" ref="G49:I49" si="43">G50</f>
        <v>1446900</v>
      </c>
      <c r="H49" s="49">
        <f t="shared" si="43"/>
        <v>0</v>
      </c>
      <c r="I49" s="49">
        <f t="shared" si="43"/>
        <v>0</v>
      </c>
      <c r="J49" s="36">
        <f>J50</f>
        <v>1446900</v>
      </c>
      <c r="K49" s="39">
        <f>K50</f>
        <v>1541000</v>
      </c>
      <c r="L49" s="39">
        <f>L50</f>
        <v>1570000</v>
      </c>
      <c r="M49" s="39">
        <f>M50</f>
        <v>1613000</v>
      </c>
    </row>
    <row r="50" spans="1:13" ht="115.5">
      <c r="A50" s="10"/>
      <c r="B50" s="54" t="s">
        <v>45</v>
      </c>
      <c r="C50" s="21" t="s">
        <v>92</v>
      </c>
      <c r="D50" s="29" t="s">
        <v>49</v>
      </c>
      <c r="E50" s="41" t="s">
        <v>119</v>
      </c>
      <c r="F50" s="38">
        <v>1507000</v>
      </c>
      <c r="G50" s="38">
        <v>1446900</v>
      </c>
      <c r="H50" s="50"/>
      <c r="I50" s="50"/>
      <c r="J50" s="36">
        <f>G50</f>
        <v>1446900</v>
      </c>
      <c r="K50" s="31">
        <v>1541000</v>
      </c>
      <c r="L50" s="31">
        <v>1570000</v>
      </c>
      <c r="M50" s="34">
        <v>1613000</v>
      </c>
    </row>
    <row r="51" spans="1:13" ht="20.25">
      <c r="A51" s="10"/>
      <c r="B51" s="54" t="s">
        <v>50</v>
      </c>
      <c r="C51" s="21" t="s">
        <v>93</v>
      </c>
      <c r="D51" s="29" t="s">
        <v>50</v>
      </c>
      <c r="E51" s="23"/>
      <c r="F51" s="38">
        <f>F52</f>
        <v>136184</v>
      </c>
      <c r="G51" s="38">
        <f>G52</f>
        <v>112417.33</v>
      </c>
      <c r="H51" s="49">
        <f t="shared" ref="H51:I51" si="44">H52</f>
        <v>0</v>
      </c>
      <c r="I51" s="49">
        <f t="shared" si="44"/>
        <v>0</v>
      </c>
      <c r="J51" s="36">
        <f>J52</f>
        <v>112417.33</v>
      </c>
      <c r="K51" s="39">
        <f t="shared" ref="K51:M52" si="45">K52</f>
        <v>156200</v>
      </c>
      <c r="L51" s="39">
        <f t="shared" si="45"/>
        <v>171300</v>
      </c>
      <c r="M51" s="39">
        <f t="shared" si="45"/>
        <v>177500</v>
      </c>
    </row>
    <row r="52" spans="1:13" ht="23.25">
      <c r="A52" s="10"/>
      <c r="B52" s="54" t="s">
        <v>50</v>
      </c>
      <c r="C52" s="21" t="s">
        <v>94</v>
      </c>
      <c r="D52" s="29" t="s">
        <v>51</v>
      </c>
      <c r="E52" s="23"/>
      <c r="F52" s="38">
        <f>F53</f>
        <v>136184</v>
      </c>
      <c r="G52" s="38">
        <f t="shared" ref="G52" si="46">G53</f>
        <v>112417.33</v>
      </c>
      <c r="H52" s="50"/>
      <c r="I52" s="50"/>
      <c r="J52" s="36">
        <f>J53</f>
        <v>112417.33</v>
      </c>
      <c r="K52" s="39">
        <f t="shared" si="45"/>
        <v>156200</v>
      </c>
      <c r="L52" s="39">
        <f t="shared" si="45"/>
        <v>171300</v>
      </c>
      <c r="M52" s="39">
        <f t="shared" si="45"/>
        <v>177500</v>
      </c>
    </row>
    <row r="53" spans="1:13" ht="115.5">
      <c r="A53" s="10"/>
      <c r="B53" s="54" t="s">
        <v>50</v>
      </c>
      <c r="C53" s="21" t="s">
        <v>95</v>
      </c>
      <c r="D53" s="29" t="s">
        <v>52</v>
      </c>
      <c r="E53" s="41" t="s">
        <v>119</v>
      </c>
      <c r="F53" s="38">
        <v>136184</v>
      </c>
      <c r="G53" s="38">
        <v>112417.33</v>
      </c>
      <c r="H53" s="49">
        <f t="shared" ref="H53:I54" si="47">H54</f>
        <v>0</v>
      </c>
      <c r="I53" s="49">
        <f t="shared" si="47"/>
        <v>0</v>
      </c>
      <c r="J53" s="36">
        <f>G53</f>
        <v>112417.33</v>
      </c>
      <c r="K53" s="31">
        <v>156200</v>
      </c>
      <c r="L53" s="31">
        <v>171300</v>
      </c>
      <c r="M53" s="34">
        <v>177500</v>
      </c>
    </row>
    <row r="54" spans="1:13">
      <c r="A54" s="10"/>
      <c r="B54" s="54" t="s">
        <v>53</v>
      </c>
      <c r="C54" s="21" t="s">
        <v>96</v>
      </c>
      <c r="D54" s="29" t="s">
        <v>53</v>
      </c>
      <c r="E54" s="23"/>
      <c r="F54" s="38">
        <f>F55+F57</f>
        <v>39672995.509999998</v>
      </c>
      <c r="G54" s="38">
        <f t="shared" ref="G54" si="48">G55+G57</f>
        <v>21292368.190000001</v>
      </c>
      <c r="H54" s="49">
        <f t="shared" si="47"/>
        <v>0</v>
      </c>
      <c r="I54" s="49">
        <f t="shared" si="47"/>
        <v>0</v>
      </c>
      <c r="J54" s="36">
        <f>J56+J57</f>
        <v>21292368.190000001</v>
      </c>
      <c r="K54" s="39">
        <f>K55+K57</f>
        <v>11058700</v>
      </c>
      <c r="L54" s="39">
        <f>L55+L57</f>
        <v>5665000</v>
      </c>
      <c r="M54" s="39">
        <f>M55+M57</f>
        <v>5955000</v>
      </c>
    </row>
    <row r="55" spans="1:13" ht="34.5">
      <c r="A55" s="10"/>
      <c r="B55" s="54" t="s">
        <v>53</v>
      </c>
      <c r="C55" s="21" t="s">
        <v>97</v>
      </c>
      <c r="D55" s="29" t="s">
        <v>12</v>
      </c>
      <c r="E55" s="23"/>
      <c r="F55" s="38">
        <f>F56</f>
        <v>1084300</v>
      </c>
      <c r="G55" s="38">
        <f>G56</f>
        <v>1084100.05</v>
      </c>
      <c r="H55" s="50"/>
      <c r="I55" s="50"/>
      <c r="J55" s="36">
        <f>J56</f>
        <v>1084100.05</v>
      </c>
      <c r="K55" s="39">
        <f>K56</f>
        <v>1057000</v>
      </c>
      <c r="L55" s="39">
        <f>L56</f>
        <v>1085000</v>
      </c>
      <c r="M55" s="39">
        <f>M56</f>
        <v>1375000</v>
      </c>
    </row>
    <row r="56" spans="1:13" ht="115.5">
      <c r="A56" s="10"/>
      <c r="B56" s="54" t="s">
        <v>53</v>
      </c>
      <c r="C56" s="21" t="s">
        <v>98</v>
      </c>
      <c r="D56" s="29" t="s">
        <v>54</v>
      </c>
      <c r="E56" s="41" t="s">
        <v>119</v>
      </c>
      <c r="F56" s="38">
        <v>1084300</v>
      </c>
      <c r="G56" s="38">
        <v>1084100.05</v>
      </c>
      <c r="H56" s="49">
        <f t="shared" ref="H56:I56" si="49">H57+H59</f>
        <v>0</v>
      </c>
      <c r="I56" s="49">
        <f t="shared" si="49"/>
        <v>0</v>
      </c>
      <c r="J56" s="36">
        <f>G56</f>
        <v>1084100.05</v>
      </c>
      <c r="K56" s="31">
        <v>1057000</v>
      </c>
      <c r="L56" s="31">
        <v>1085000</v>
      </c>
      <c r="M56" s="34">
        <v>1375000</v>
      </c>
    </row>
    <row r="57" spans="1:13">
      <c r="A57" s="10"/>
      <c r="B57" s="54" t="s">
        <v>53</v>
      </c>
      <c r="C57" s="21" t="s">
        <v>99</v>
      </c>
      <c r="D57" s="29" t="s">
        <v>55</v>
      </c>
      <c r="E57" s="23"/>
      <c r="F57" s="38">
        <f>F58</f>
        <v>38588695.509999998</v>
      </c>
      <c r="G57" s="38">
        <f t="shared" ref="G57:I57" si="50">G58</f>
        <v>20208268.140000001</v>
      </c>
      <c r="H57" s="49">
        <f t="shared" si="50"/>
        <v>0</v>
      </c>
      <c r="I57" s="49">
        <f t="shared" si="50"/>
        <v>0</v>
      </c>
      <c r="J57" s="36">
        <f>J58</f>
        <v>20208268.140000001</v>
      </c>
      <c r="K57" s="39">
        <f>K58</f>
        <v>10001700</v>
      </c>
      <c r="L57" s="39">
        <f>L58</f>
        <v>4580000</v>
      </c>
      <c r="M57" s="39">
        <f>M58</f>
        <v>4580000</v>
      </c>
    </row>
    <row r="58" spans="1:13" ht="115.5">
      <c r="A58" s="10"/>
      <c r="B58" s="54" t="s">
        <v>53</v>
      </c>
      <c r="C58" s="21" t="s">
        <v>100</v>
      </c>
      <c r="D58" s="29" t="s">
        <v>56</v>
      </c>
      <c r="E58" s="41" t="s">
        <v>119</v>
      </c>
      <c r="F58" s="38">
        <v>38588695.509999998</v>
      </c>
      <c r="G58" s="38">
        <v>20208268.140000001</v>
      </c>
      <c r="H58" s="50"/>
      <c r="I58" s="50"/>
      <c r="J58" s="36">
        <v>20208268.140000001</v>
      </c>
      <c r="K58" s="31">
        <v>10001700</v>
      </c>
      <c r="L58" s="31">
        <v>4580000</v>
      </c>
      <c r="M58" s="34">
        <v>4580000</v>
      </c>
    </row>
    <row r="59" spans="1:13" ht="20.25">
      <c r="A59" s="42"/>
      <c r="B59" s="56" t="s">
        <v>101</v>
      </c>
      <c r="C59" s="44" t="s">
        <v>114</v>
      </c>
      <c r="D59" s="43" t="s">
        <v>101</v>
      </c>
      <c r="E59" s="23"/>
      <c r="F59" s="35">
        <f>F60</f>
        <v>125114.77</v>
      </c>
      <c r="G59" s="35">
        <f>G60</f>
        <v>125114.77</v>
      </c>
      <c r="H59" s="49">
        <f t="shared" ref="H59:L60" si="51">H60</f>
        <v>0</v>
      </c>
      <c r="I59" s="49">
        <f t="shared" si="51"/>
        <v>0</v>
      </c>
      <c r="J59" s="36">
        <f t="shared" si="51"/>
        <v>30000</v>
      </c>
      <c r="K59" s="31">
        <f t="shared" si="51"/>
        <v>0</v>
      </c>
      <c r="L59" s="31">
        <f t="shared" si="51"/>
        <v>1282000</v>
      </c>
      <c r="M59" s="34">
        <f>M60</f>
        <v>1487000</v>
      </c>
    </row>
    <row r="60" spans="1:13" ht="20.25">
      <c r="A60" s="42"/>
      <c r="B60" s="56" t="s">
        <v>101</v>
      </c>
      <c r="C60" s="44" t="s">
        <v>115</v>
      </c>
      <c r="D60" s="30" t="s">
        <v>102</v>
      </c>
      <c r="F60" s="31">
        <f>F61</f>
        <v>125114.77</v>
      </c>
      <c r="G60" s="31">
        <f>G61</f>
        <v>125114.77</v>
      </c>
      <c r="H60" s="50"/>
      <c r="I60" s="50"/>
      <c r="J60" s="36">
        <f t="shared" si="51"/>
        <v>30000</v>
      </c>
      <c r="K60" s="31">
        <f t="shared" si="51"/>
        <v>0</v>
      </c>
      <c r="L60" s="31">
        <f t="shared" si="51"/>
        <v>1282000</v>
      </c>
      <c r="M60" s="12">
        <f>M61</f>
        <v>1487000</v>
      </c>
    </row>
    <row r="61" spans="1:13" ht="115.5">
      <c r="A61" s="10"/>
      <c r="B61" s="56" t="s">
        <v>101</v>
      </c>
      <c r="C61" s="44" t="s">
        <v>116</v>
      </c>
      <c r="D61" s="30" t="s">
        <v>102</v>
      </c>
      <c r="E61" s="41" t="s">
        <v>119</v>
      </c>
      <c r="F61" s="23">
        <v>125114.77</v>
      </c>
      <c r="G61" s="23">
        <v>125114.77</v>
      </c>
      <c r="H61" s="50"/>
      <c r="I61" s="50"/>
      <c r="J61" s="23">
        <v>30000</v>
      </c>
      <c r="K61" s="31"/>
      <c r="L61" s="31">
        <v>1282000</v>
      </c>
      <c r="M61" s="10">
        <v>1487000</v>
      </c>
    </row>
  </sheetData>
  <mergeCells count="14">
    <mergeCell ref="D1:M1"/>
    <mergeCell ref="A3:A5"/>
    <mergeCell ref="B3:B5"/>
    <mergeCell ref="C3:D3"/>
    <mergeCell ref="E3:E5"/>
    <mergeCell ref="F3:F5"/>
    <mergeCell ref="G3:G5"/>
    <mergeCell ref="J3:J5"/>
    <mergeCell ref="K3:M3"/>
    <mergeCell ref="C4:C5"/>
    <mergeCell ref="D4:D5"/>
    <mergeCell ref="K4:K5"/>
    <mergeCell ref="L4:L5"/>
    <mergeCell ref="M4:M5"/>
  </mergeCells>
  <pageMargins left="0.7" right="0.62" top="0.92" bottom="0.2" header="0.91" footer="0.19685039370078741"/>
  <pageSetup paperSize="8" scale="52" fitToHeight="32" orientation="landscape" r:id="rId1"/>
  <headerFooter alignWithMargins="0">
    <oddFooter>&amp;C&amp;8&amp;P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 нояб</vt:lpstr>
      <vt:lpstr>'01 нояб'!Заголовки_для_печати</vt:lpstr>
      <vt:lpstr>'01 нояб'!Область_печати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Brodovoe</cp:lastModifiedBy>
  <cp:lastPrinted>2024-11-15T11:54:53Z</cp:lastPrinted>
  <dcterms:created xsi:type="dcterms:W3CDTF">1999-06-18T11:49:53Z</dcterms:created>
  <dcterms:modified xsi:type="dcterms:W3CDTF">2024-11-22T11:20:25Z</dcterms:modified>
</cp:coreProperties>
</file>