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970" yWindow="-15" windowWidth="6420" windowHeight="8100"/>
  </bookViews>
  <sheets>
    <sheet name="Лист1" sheetId="1" r:id="rId1"/>
    <sheet name="Лист2" sheetId="2" r:id="rId2"/>
    <sheet name="Лист3" sheetId="3" r:id="rId3"/>
    <sheet name="Лист4" sheetId="4" r:id="rId4"/>
    <sheet name="Раздел 3" sheetId="6" r:id="rId5"/>
    <sheet name="Форма 5" sheetId="5" r:id="rId6"/>
    <sheet name="Таблица 1" sheetId="7" r:id="rId7"/>
  </sheets>
  <definedNames>
    <definedName name="_xlnm._FilterDatabase" localSheetId="0" hidden="1">Лист1!$A$17:$L$44</definedName>
    <definedName name="_xlnm._FilterDatabase" localSheetId="1" hidden="1">Лист2!$A$6:$H$129</definedName>
  </definedNames>
  <calcPr calcId="124519"/>
</workbook>
</file>

<file path=xl/calcChain.xml><?xml version="1.0" encoding="utf-8"?>
<calcChain xmlns="http://schemas.openxmlformats.org/spreadsheetml/2006/main">
  <c r="H66" i="1"/>
  <c r="G66"/>
  <c r="F66"/>
  <c r="E66"/>
  <c r="H65" l="1"/>
  <c r="G65"/>
  <c r="F65"/>
  <c r="E65"/>
  <c r="H51"/>
  <c r="G51"/>
  <c r="F51"/>
  <c r="E51"/>
  <c r="J14" i="5"/>
  <c r="D129" i="2"/>
  <c r="D128"/>
  <c r="C128"/>
  <c r="C129"/>
  <c r="H42" i="1"/>
  <c r="E42"/>
  <c r="F42"/>
  <c r="F44" s="1"/>
  <c r="H70"/>
  <c r="G70"/>
  <c r="F70"/>
  <c r="G43"/>
  <c r="G95"/>
  <c r="F95"/>
  <c r="E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E70"/>
  <c r="I22" i="6"/>
  <c r="H10" i="7"/>
  <c r="T9"/>
  <c r="S9"/>
  <c r="P9"/>
  <c r="O9"/>
  <c r="N9"/>
  <c r="M9"/>
  <c r="L9"/>
  <c r="K9"/>
  <c r="H9"/>
  <c r="G9"/>
  <c r="D9"/>
  <c r="C9"/>
  <c r="F9"/>
  <c r="E9"/>
  <c r="H43" i="1"/>
  <c r="E44"/>
  <c r="D126" i="2"/>
  <c r="C126"/>
  <c r="D65"/>
  <c r="C65"/>
  <c r="C127" s="1"/>
  <c r="J16" i="6"/>
  <c r="J22" s="1"/>
  <c r="I16"/>
  <c r="D10" i="2"/>
  <c r="D135" s="1"/>
  <c r="C10"/>
  <c r="C135" s="1"/>
  <c r="H16" i="6" s="1"/>
  <c r="H22" s="1"/>
  <c r="F43" i="1" l="1"/>
  <c r="E43"/>
  <c r="C131" i="2"/>
  <c r="C133" s="1"/>
  <c r="D127"/>
  <c r="H44" i="1"/>
  <c r="H95"/>
  <c r="N14" i="5" l="1"/>
  <c r="D131" i="2"/>
  <c r="D132" s="1"/>
  <c r="R14" i="5" s="1"/>
  <c r="D133" i="2" l="1"/>
  <c r="D134" s="1"/>
  <c r="V14" i="5" s="1"/>
</calcChain>
</file>

<file path=xl/sharedStrings.xml><?xml version="1.0" encoding="utf-8"?>
<sst xmlns="http://schemas.openxmlformats.org/spreadsheetml/2006/main" count="1198" uniqueCount="469">
  <si>
    <t xml:space="preserve">Адрес   </t>
  </si>
  <si>
    <t>№ п/п</t>
  </si>
  <si>
    <t>Балансовая стоимость (тыс.руб.)</t>
  </si>
  <si>
    <t>Сведения о правообладателе</t>
  </si>
  <si>
    <t xml:space="preserve">РАЗДЕЛ 1. </t>
  </si>
  <si>
    <t>Сведения о муниципальном недвижимом имуществе</t>
  </si>
  <si>
    <t>Реквизиты документов-оснований (прекра-щения) права муниципаль-ной собствен-ности</t>
  </si>
  <si>
    <t>Сведения о правооблада-теле</t>
  </si>
  <si>
    <t>Амортиза-ция/износ (тыс.руб)</t>
  </si>
  <si>
    <t xml:space="preserve">РАЗДЕЛ 2. </t>
  </si>
  <si>
    <t>Сведения о муниципальном движимом имуществе</t>
  </si>
  <si>
    <t>Наименование движимого имущества</t>
  </si>
  <si>
    <t>Дата  возникновения и прекращения права муниципальной собственности</t>
  </si>
  <si>
    <t>Реквизиты  документов – оснований  возникновения (прекращения) права муниципальной собственности</t>
  </si>
  <si>
    <t>Сведения об  ограничениях (обременениях) с указанием основания и даты их возниновения и прекращения</t>
  </si>
  <si>
    <t>Амортизация/ износ (тыс.руб.)</t>
  </si>
  <si>
    <t>Итого</t>
  </si>
  <si>
    <t>Всего</t>
  </si>
  <si>
    <t>Наименование акционерного общества- эмитента, ОГРН</t>
  </si>
  <si>
    <t>Количество акций, выпущенных акционерным обществом (с указанием количества привилегированных акций)</t>
  </si>
  <si>
    <t>Размер доли в уставном капитале, принадлежащей муниципальному образованию, %</t>
  </si>
  <si>
    <t>Номинальная стоимость акций</t>
  </si>
  <si>
    <t>находящихся в муниципальной собственности</t>
  </si>
  <si>
    <t>Наименование  хозяйственного  общества,   товарищества, ОГРН</t>
  </si>
  <si>
    <t>Размер уставного  (складочного) капитала  хозяйственного общества, товарищества</t>
  </si>
  <si>
    <t>Размер доли в уставном  (складочном) капитале,  принадлежащей  муниципальному   образованию, %</t>
  </si>
  <si>
    <t>капиталах хозяйственных обществ и товариществ,</t>
  </si>
  <si>
    <t>Кадастровая стоимость (тыс.руб.)</t>
  </si>
  <si>
    <t xml:space="preserve"> - </t>
  </si>
  <si>
    <t>Сведения об ограниче-ниях (обремене-ниях) с указанием основания и даты их возникно-вения и прераще-ния</t>
  </si>
  <si>
    <t xml:space="preserve">Общая пло-щадь, протя-женность, глубина,объем (м2, м, м3) </t>
  </si>
  <si>
    <t xml:space="preserve">Дата возникновения и прекращения права </t>
  </si>
  <si>
    <t>2.1 Транспортные средства</t>
  </si>
  <si>
    <t>Местополо-жение</t>
  </si>
  <si>
    <t>Кадаст-ровый номер</t>
  </si>
  <si>
    <t>Категория земель</t>
  </si>
  <si>
    <t>Сведения об огра-ничениях (обремене-ниях) с указанием основания и даты их возникно-вения и прераще-ния</t>
  </si>
  <si>
    <t>Балансовая стомость (тыс. руб.)</t>
  </si>
  <si>
    <t>Кадастровая стоимость (тыс. руб.)</t>
  </si>
  <si>
    <t>Площадь (кв.м)</t>
  </si>
  <si>
    <t>2.4  Сведения об акциях акционерных обществ,</t>
  </si>
  <si>
    <t>2.5 Сведения о долях (вкладах) в уставных (складочных)</t>
  </si>
  <si>
    <t xml:space="preserve">Утвержден </t>
  </si>
  <si>
    <t>в том числе земельные участки</t>
  </si>
  <si>
    <t>Наименова-ние недвижи-мого имущества</t>
  </si>
  <si>
    <t>Административное здание</t>
  </si>
  <si>
    <t>Автомобильная дорога</t>
  </si>
  <si>
    <t>Земли населенных пунктов</t>
  </si>
  <si>
    <t xml:space="preserve"> -</t>
  </si>
  <si>
    <t xml:space="preserve">РЕЕСТР МУНИЦИПАЛЬНОГО ИМУЩЕСТВА </t>
  </si>
  <si>
    <t>Реквизиты документов-оснований (прекращения) права муниципаль-ной собствен-ности</t>
  </si>
  <si>
    <t>Итого по разделам 2.2 и 2.3</t>
  </si>
  <si>
    <t>Итого по разделу 2.3</t>
  </si>
  <si>
    <t>Итого по разделу 2.2</t>
  </si>
  <si>
    <t>Форма 5</t>
  </si>
  <si>
    <t>СВОДНЫЙ РЕЕСТР МУНИЦИПАЛЬНОГО ИМУЩЕСТВА (акций, долей хозяйственных обществ),</t>
  </si>
  <si>
    <t xml:space="preserve">Наименование муниципальных образований </t>
  </si>
  <si>
    <t>Количество юридических лиц, шт.</t>
  </si>
  <si>
    <t>Объекты недвижимости</t>
  </si>
  <si>
    <t>Балансовая стоимость имущества</t>
  </si>
  <si>
    <t>Остаточная стоимость имущества</t>
  </si>
  <si>
    <t>(тыс.руб.)</t>
  </si>
  <si>
    <t>количество</t>
  </si>
  <si>
    <t>общая площадь кв.м</t>
  </si>
  <si>
    <t>Всего:</t>
  </si>
  <si>
    <t xml:space="preserve">в том числе казна: </t>
  </si>
  <si>
    <t>пред-прия-тия</t>
  </si>
  <si>
    <t>учреждения</t>
  </si>
  <si>
    <t xml:space="preserve">хозяйст-венные общест-ва с долей муниц. собств. </t>
  </si>
  <si>
    <t>всего</t>
  </si>
  <si>
    <t>в т.ч. жилой фонд</t>
  </si>
  <si>
    <t>в т.ч.                                    жилой фонд</t>
  </si>
  <si>
    <t>в т.ч. недвижимое</t>
  </si>
  <si>
    <t>движимое</t>
  </si>
  <si>
    <t>в т.ч.</t>
  </si>
  <si>
    <t>жилой фонд</t>
  </si>
  <si>
    <t>казна</t>
  </si>
  <si>
    <t xml:space="preserve">РАЗДЕЛ 3. </t>
  </si>
  <si>
    <t>Сведения о муниципальных унитарных предприятиях, муниципальных учреждениях, хозяйственных обществах,</t>
  </si>
  <si>
    <t>товариществах, акции, доли (вклады) в уставном (складочном) капитале которых принадлежат муниципальному образованию,</t>
  </si>
  <si>
    <t>иных юридических лицах, в которых муниципальное образование является учредителем</t>
  </si>
  <si>
    <t xml:space="preserve">Полное наименование и организационно-правовая форма юридического лица    </t>
  </si>
  <si>
    <t>Адрес</t>
  </si>
  <si>
    <t>ОГРН и дата регистрации</t>
  </si>
  <si>
    <t>Реквизиты доку-мента -  основа-ния  создания юридического ли-ца (участия муни-ципального обра-зования в созда-нии (уставном капитале) юриди-ческого лица)</t>
  </si>
  <si>
    <t xml:space="preserve">Размер уставного фонда (для муниципаль-ных унитар-ных пред-приятий) тыс.руб. </t>
  </si>
  <si>
    <t>Размер доли,  принадлежа-щей муници-пальному образованию (для хозяй-ственных обществ и товариществ) (%)</t>
  </si>
  <si>
    <t>Средне-списоч-ная числен-ность работни-ков,                          чел.</t>
  </si>
  <si>
    <t>3.1. Муниципальные предприятия</t>
  </si>
  <si>
    <t>3.2. Муниципальные учреждения</t>
  </si>
  <si>
    <t>Итого по разделу 3</t>
  </si>
  <si>
    <t>3.3. Хозяйственные общества, товарищества, акции, доли (вклады) в уставном (складочном) капитале 
которых принадлежат  муниципальному образованию, иные юридические лица,                        
                       в которых муниципальный район является учредителем</t>
  </si>
  <si>
    <t>Снять с регистрационного учета и прекратить право</t>
  </si>
  <si>
    <t>по состоянию на 1 января 2024 года</t>
  </si>
  <si>
    <t>по состоянию на 01.01.2024 года</t>
  </si>
  <si>
    <t>Вид разре-шенного использования</t>
  </si>
  <si>
    <t>Таблица 1</t>
  </si>
  <si>
    <t>Местоположение                          (район, город)</t>
  </si>
  <si>
    <t>ВСЕГО</t>
  </si>
  <si>
    <t>в том числе:</t>
  </si>
  <si>
    <t>Земли сельскохозяйственного  назначения</t>
  </si>
  <si>
    <t>Земли промышленности и иного специального назначения</t>
  </si>
  <si>
    <t>Земли особо охраняемых территорий и объектов</t>
  </si>
  <si>
    <t>Земли запаса</t>
  </si>
  <si>
    <t>Относящиеся к имуществу казны МО</t>
  </si>
  <si>
    <t>Предоставленные на праве постоянного (бессрочного) пользования</t>
  </si>
  <si>
    <t>Кол-во, шт.</t>
  </si>
  <si>
    <t xml:space="preserve">Площадь, га </t>
  </si>
  <si>
    <t>I. ЗЕМЕЛЬНЫЕ УЧАСТКИ</t>
  </si>
  <si>
    <t>Итого:</t>
  </si>
  <si>
    <t>II. Земельные участки, находящиеся в общей долевой собственности</t>
  </si>
  <si>
    <t>Доли в праве общей долевой собственности на земельные участки</t>
  </si>
  <si>
    <t>Администрация</t>
  </si>
  <si>
    <t xml:space="preserve">Балансовая стоимость основных средств (фондов) (тыс. руб.  </t>
  </si>
  <si>
    <t xml:space="preserve">Остаточная стоимость основных средств (фондов) (тыс. руб.)  </t>
  </si>
  <si>
    <t>Для ведения личного подсобного хозяйства</t>
  </si>
  <si>
    <t xml:space="preserve"> решением Совета народных депутатов</t>
  </si>
  <si>
    <t>Бродовского сельского поселения Аннинского муниципального района</t>
  </si>
  <si>
    <t>Бродовского сельского поселения Аннинского муниципального района Воронежской области</t>
  </si>
  <si>
    <t>Буровая скважина</t>
  </si>
  <si>
    <t>с.Бродовое, ул.Школьная, д.1</t>
  </si>
  <si>
    <t>Кадастровый номер</t>
  </si>
  <si>
    <t>36:01:0090008:46</t>
  </si>
  <si>
    <t>Решение Совета народных депутатов Бродовского сельского поселения Аннинского муниципального района Воронежской области от 10.05.2006 №36Б</t>
  </si>
  <si>
    <t>Администрация Бродовского сельского поселения Аннинского муниципального района Воронежской области</t>
  </si>
  <si>
    <t>Водопровод ул.Советская, ул.Коммунальная, ул.Осиновка, ул.Молодежная, ул.Первомайская, ул.Набережная, ул.Школьная, ул.Ленина, ул.Юбилейная, ул.Дачная</t>
  </si>
  <si>
    <t>с.Бродовое ул.Советская, ул.Коммунальная, ул.Осиновка, ул.Молодежная, ул.Первомайская, ул.Набережная, ул.Школьная, ул.Ленина, ул.Юбилейная, ул.Дачная</t>
  </si>
  <si>
    <t>Водопровод ул.Гудовка</t>
  </si>
  <si>
    <t xml:space="preserve">Водонапорная башня Рожновского </t>
  </si>
  <si>
    <t>с.Бродовое, ул.Гудовка</t>
  </si>
  <si>
    <t>Решение Совета народных депутатов Бродовского сельского поселения Аннинского муниципального района Воронежской области от 13.06.2013 №122</t>
  </si>
  <si>
    <t>с.Бродовое, ул.Школьная, д.12</t>
  </si>
  <si>
    <t>36:01:0090008:47</t>
  </si>
  <si>
    <t>Зарегистрировано право собственности от 17.04.2017г. №36:01:0090008:47-36/001/2017-1</t>
  </si>
  <si>
    <t>Здание Дома культуры</t>
  </si>
  <si>
    <t>с.Бродовое, ул.Школьная, д.13</t>
  </si>
  <si>
    <t>36:01:0090008:168</t>
  </si>
  <si>
    <t>Зарегистрировано право собственности №36:01:0090008:168-36/071/2019-1 от 23.03.2019</t>
  </si>
  <si>
    <t>Жилой дом</t>
  </si>
  <si>
    <t>с.Бродовое, ул.Осиновка, д.2</t>
  </si>
  <si>
    <t>36:01:0090006:157</t>
  </si>
  <si>
    <t>2005</t>
  </si>
  <si>
    <t>Решение Совета народных депутатов Бродовского сельского поселения Аннинского муниципального района Воронежской области от 15.11.2005 №42</t>
  </si>
  <si>
    <t>1.1 Земельные участки</t>
  </si>
  <si>
    <t>1.3 Нежилые здания (помещения)</t>
  </si>
  <si>
    <t>1.4 Дороги</t>
  </si>
  <si>
    <t>1.5  Жилищный фонд</t>
  </si>
  <si>
    <t>Для размещение парка</t>
  </si>
  <si>
    <t>36:01:0090008:45</t>
  </si>
  <si>
    <t>Свидетельство о государственной регистрации права 14.07.2014 №36-АД 546011, запись регистрации №36-36-02/005/2014-514</t>
  </si>
  <si>
    <t>Для сельскохозяйственного производства</t>
  </si>
  <si>
    <t>с.Бродовое, ул.Школьная, №12а</t>
  </si>
  <si>
    <t>Воронежская область, р-н Аннинский, центральная часть кадастрового района, Бродовского сельского поселения, в границах СХА (колхоза) "Заря", северная часть кадастрового квартала 36:01:с730001.Бродовое, ул.школьная, №12а</t>
  </si>
  <si>
    <t>36:01:0730002:101</t>
  </si>
  <si>
    <t>Земли сельскохозяйственного назначения</t>
  </si>
  <si>
    <t>2015</t>
  </si>
  <si>
    <t>Свидетельство о государственной регистрации права, запись регистрации 24.11.2014 №36-36/002-36/002/0003/2015-793/1</t>
  </si>
  <si>
    <t>Казна Бродовского сельского поселения Аннинского муниципального района Воронежской области</t>
  </si>
  <si>
    <t>Для размещения пляжа</t>
  </si>
  <si>
    <t>с.Бродовое, ул.Набережная, №19</t>
  </si>
  <si>
    <t>36:01:00900005:341</t>
  </si>
  <si>
    <t>2014</t>
  </si>
  <si>
    <t>Свидетельство о государственной регистрации права, запись регистрации 18.12.2014 №36-АД 745199, запись регистрации №36-36-02/036/2014-383</t>
  </si>
  <si>
    <t>Администрация поселения</t>
  </si>
  <si>
    <t>с.Бродовое, ул.Школьная, №12</t>
  </si>
  <si>
    <t>36:01:0090008:57</t>
  </si>
  <si>
    <t>2018</t>
  </si>
  <si>
    <t>Выписка из ЕГРН, собственность №36:01:0090008:57-36/071/2018-1 03.10.2018</t>
  </si>
  <si>
    <t>Действующие кладбища</t>
  </si>
  <si>
    <t>с.Бродовое, ул.Коммунальная, №35</t>
  </si>
  <si>
    <t>36:01:0090006:164</t>
  </si>
  <si>
    <t>Выписка из ЕГРН, постоянное (бессрочное) пользование №36:01:0090006:164-36/002/2018-1 15.01.2018</t>
  </si>
  <si>
    <t>36:01:0730003:90</t>
  </si>
  <si>
    <t>Выписка из ЕГРН, собственность №36:01:0730003:90-36/071/2018-1  01.11.2018</t>
  </si>
  <si>
    <t>Воронежская область, р-н Аннинский,с/п Бродовское, в границах к-за "Заря"</t>
  </si>
  <si>
    <t>с.Бродовое, ул.Школьная, №13</t>
  </si>
  <si>
    <t>36:01:0090008:56</t>
  </si>
  <si>
    <t>2019</t>
  </si>
  <si>
    <t>Выписка из ЕГРН, собственность №36:01:0090008:56-36/071/2019-1  03.04.2019</t>
  </si>
  <si>
    <t>Для артезианской скважины</t>
  </si>
  <si>
    <t>с.Бродовое, ул.Озерная, №6</t>
  </si>
  <si>
    <t>36:01:0090016:2</t>
  </si>
  <si>
    <t>2020</t>
  </si>
  <si>
    <t>Выписка из ЕГРН, постоянное (бессрочное) пользование №36:01:0090016:2-36/071/2020-1 31.03.2018</t>
  </si>
  <si>
    <t>с.Бродовое, ул.Школьная, №2б</t>
  </si>
  <si>
    <t>36:01:0090008:175</t>
  </si>
  <si>
    <t>2022</t>
  </si>
  <si>
    <t>Выписка из ЕГРН, собственность №36:01:0090008:175-36/071/2022-2  18.02.2022</t>
  </si>
  <si>
    <t>с.Бродовое, ул.Колхозная, 7</t>
  </si>
  <si>
    <t>36:01:0090009:75</t>
  </si>
  <si>
    <t>2021</t>
  </si>
  <si>
    <t>Выписка из ЕГРН, собственность №36:01:0090009:75-36/071/2021-2  13.05.2021 15:02:14</t>
  </si>
  <si>
    <t>с.Бродовое, ул.Гудовка, 2а</t>
  </si>
  <si>
    <t>36:01:0090002:173</t>
  </si>
  <si>
    <t>Выписка из ЕГРН, постоянное (бессрочное) пользование №36:01:0090006:173-36/071/2020-1 03.07.2020</t>
  </si>
  <si>
    <t>с.Бродовое, ул.Гудовка, 42а</t>
  </si>
  <si>
    <t>36:01:0090002:172</t>
  </si>
  <si>
    <t>Выписка из ЕГРН, постоянное (бессрочное) пользование №36:01:0090006:172-36/071/2020-1 03.07.2020</t>
  </si>
  <si>
    <t>с.Бродовое, ул.Коммунальная, 12а</t>
  </si>
  <si>
    <t>36:01:0090002:175</t>
  </si>
  <si>
    <t>Выписка из ЕГРН, постоянное (бессрочное) пользование №36:01:0090006:275-36/071/2020-1 03.07.2020</t>
  </si>
  <si>
    <t>с.Бродовое, ул.Набережная, 6а</t>
  </si>
  <si>
    <t>36:01:0090005:472</t>
  </si>
  <si>
    <t>Выписка из ЕГРН, постоянное (бессрочное) пользование №36:01:0090005:472-36/071/2020-1 03.07.2020</t>
  </si>
  <si>
    <t>с.Бродовое, ул.Осиновка, 3а</t>
  </si>
  <si>
    <t>36:01:0090005:473</t>
  </si>
  <si>
    <t>Выписка из ЕГРН, постоянное (бессрочное) пользование №36:01:0090005:473-36/071/2020-1 03.07.2020</t>
  </si>
  <si>
    <t>с.Бродовое, ул.Осиновка, 52а</t>
  </si>
  <si>
    <t>Коммунальные складские сооружения, площадки для сбора мусора</t>
  </si>
  <si>
    <t>36:01:0090006:276</t>
  </si>
  <si>
    <t>Выписка из ЕГРН, постоянное (бессрочное) пользование №36:01:0090006:276-36/071/2020-1 03.07.2020</t>
  </si>
  <si>
    <t>с.Бродовое, ул.Советская, 127а</t>
  </si>
  <si>
    <t>36:01:0090008:173</t>
  </si>
  <si>
    <t>Выписка из ЕГРН, постоянное (бессрочное) пользование №36:01:0090008:173-36/071/2020-1 03.07.2020</t>
  </si>
  <si>
    <t>с.Бродовое, ул.Советская, 187а</t>
  </si>
  <si>
    <t>36:01:0090008:172</t>
  </si>
  <si>
    <t>Выписка из ЕГРН, постоянное (бессрочное) пользование №36:01:0090008:172-36/071/2020-1 03.07.2020</t>
  </si>
  <si>
    <t>с.Бродовое, ул.Школьная, 12б</t>
  </si>
  <si>
    <t>36:01:0090008:171</t>
  </si>
  <si>
    <t>Выписка из ЕГРН, постоянное (бессрочное) пользование №36:01:0090008:171-36/071/2020-1 03.07.2020</t>
  </si>
  <si>
    <t>с.Бродовое, ул.Школьная, 2в</t>
  </si>
  <si>
    <t>36:01:0090008:174</t>
  </si>
  <si>
    <t>Выписка из ЕГРН, постоянное (бессрочное) пользование №36:01:0090008:174-36/071/2020-1 03.07.2020</t>
  </si>
  <si>
    <t>с.Бродовое, ул.Школьная, 1б</t>
  </si>
  <si>
    <t>36:01:0090008:176</t>
  </si>
  <si>
    <t>Предоставление коммунальных услуг (скважина)</t>
  </si>
  <si>
    <t>Выписка из ЕГРН, собственность №36:01:0090008:17636/071/2022-2 18.02.2022г</t>
  </si>
  <si>
    <t>с.Бродовое, ул.Озерная, 4</t>
  </si>
  <si>
    <t>36:01:0090016:120</t>
  </si>
  <si>
    <t>2023</t>
  </si>
  <si>
    <t>Выписка из ЕГРН, собственность №36:01:0090016:120-36/071/2023-2 26.01.2023 13:43:34</t>
  </si>
  <si>
    <t>Многофункциональные здания комплексного обслуживания населения (котельная)</t>
  </si>
  <si>
    <t>с.Бродовое, ул.Школьная, 2а</t>
  </si>
  <si>
    <t>36:01:0090008:55</t>
  </si>
  <si>
    <t>Выписка из ЕГРН, собственность №36:01:0090008:55-36/071/2022-1 29.01.2022 11647620</t>
  </si>
  <si>
    <t>Не сельскохозяйственные угодья (ГТС)</t>
  </si>
  <si>
    <t xml:space="preserve"> Дом культуры</t>
  </si>
  <si>
    <t>Благоустройство территории (сквер)</t>
  </si>
  <si>
    <t>с.Бродовое, ул.Подлесная, 40</t>
  </si>
  <si>
    <t>36:01:0090016:7</t>
  </si>
  <si>
    <t>Приусадебный участок личного подсобного хозяйства</t>
  </si>
  <si>
    <t>Выписка из ЕГРН, собственность №36:01:0090016:7-36/071/2019-3 16.10.2019 15:03:10</t>
  </si>
  <si>
    <t>Благоустройство парка</t>
  </si>
  <si>
    <t>с. Бродовое, ул.Школьная,12а</t>
  </si>
  <si>
    <t>Акт о приемке выполненных работ №1 от 27.08.2015</t>
  </si>
  <si>
    <t>Пешеходный переход</t>
  </si>
  <si>
    <t>с. Бродовое, ул.Советская,1</t>
  </si>
  <si>
    <t>Акт о приемке выполненных работ №1 от 20.12.2017</t>
  </si>
  <si>
    <t>Устройство тротуара</t>
  </si>
  <si>
    <t>с. Бродовое, ул.Советская,Коммунальная, Осиновка</t>
  </si>
  <si>
    <t>Акт о приемке выполненных работ №1 от 30.07.2018</t>
  </si>
  <si>
    <t>Гидротехническое сооружение</t>
  </si>
  <si>
    <t>36:01:0000000:3015</t>
  </si>
  <si>
    <t>36:01:0730003:91</t>
  </si>
  <si>
    <t>Собственность,Выписка ЕГРН 36:01:0730003:91-36/071/2018-3 от 13.10.2018</t>
  </si>
  <si>
    <t>Сети водопровода по ул.Лесная, Подлесная, Первомайская</t>
  </si>
  <si>
    <t>с.Бродовое улЛесная, Подлесная, Первомайская</t>
  </si>
  <si>
    <t>незавершенное строительство</t>
  </si>
  <si>
    <t>Решение СНД Бродовского с/п от 12.01.2024 №3 Выписка из ЕГРН 36:01:0000000:3015-36/071/2023-1 29.12.2023 15:51:44</t>
  </si>
  <si>
    <t>Водозаборная скважина</t>
  </si>
  <si>
    <t>с.Бродовое, ул.Озерная глубина 32</t>
  </si>
  <si>
    <t>36:01:0090016:12</t>
  </si>
  <si>
    <t>Решение СНД Бродовского с/п от 12.01.2024 №3 Выписка из ЕГРН 36:01:0090016:12-8-36/071/2023-1 29.12.2023 15:51:49</t>
  </si>
  <si>
    <t>Котельная</t>
  </si>
  <si>
    <t>с.Бродовое, ул.Школьная,  2а</t>
  </si>
  <si>
    <t>36:01:0090008:170</t>
  </si>
  <si>
    <t>Собственность. Выписка из ЕГРН 36:01:0090008:170-36/094/2021-3 от 17.12.2021</t>
  </si>
  <si>
    <t>с.Бродовое, ул.Озерная глубина 32/3600</t>
  </si>
  <si>
    <t>36:01:0090016:129</t>
  </si>
  <si>
    <t>Решение СНД Бродовского с/п от 12.01.2024 №3 Выписка из ЕГРН 36:01:0090016:12-9-36/071/2023-1 29.12.2023 15:51:58</t>
  </si>
  <si>
    <t>Водонапорная башня Рожновского (ВБР-25У-18)</t>
  </si>
  <si>
    <t>с.Бродовое, ул.Озерная 25 куб.м.</t>
  </si>
  <si>
    <t>36:01:0090016:130</t>
  </si>
  <si>
    <t>36:01:0090016:131</t>
  </si>
  <si>
    <t>Решение СНД Бродовского с/п от 12.01.2024 №3 Выписка из ЕГРН 36:01:0090016:130-36/071/2023-1 29.12.2023 15:52:04</t>
  </si>
  <si>
    <t>Решение СНД Бродовского с/п от 12.01.2024 №3 Выписка из ЕГРН 36:01:0090016:131-36/071/2023-1 29.12.2023 15:51:54</t>
  </si>
  <si>
    <t>Спортивный комплекс №2</t>
  </si>
  <si>
    <t>Теневой навес</t>
  </si>
  <si>
    <t>с.Бродовое, ул.Школьная</t>
  </si>
  <si>
    <t>Акт о приемке выполненных работ №б/н от 22.09.2021</t>
  </si>
  <si>
    <t>Казна Бродовского с/п</t>
  </si>
  <si>
    <t>Уличный тренажер "Эллипс"</t>
  </si>
  <si>
    <t>Уличный тренажер "Лыжник"</t>
  </si>
  <si>
    <t>Сетка футбольная №1</t>
  </si>
  <si>
    <t>Решение СНД №54 от 25.12.2017</t>
  </si>
  <si>
    <t>Решение СНД №141 от 18.10.2017</t>
  </si>
  <si>
    <t>Сетка волейбольная</t>
  </si>
  <si>
    <t>Снегоуборщик CHAMPION</t>
  </si>
  <si>
    <t>Кусторез STIHL</t>
  </si>
  <si>
    <t>Лодка надувная</t>
  </si>
  <si>
    <t>Теннисный стол всепогодный</t>
  </si>
  <si>
    <t>Газонокосилка бензиновая</t>
  </si>
  <si>
    <t>Решение СНД №70 от 23.12.2018</t>
  </si>
  <si>
    <t>Бензобур</t>
  </si>
  <si>
    <t>Косилка роторная "Заря" для мотоблока КАДВИ</t>
  </si>
  <si>
    <t>Решение СНД №53 от 24.12.2019</t>
  </si>
  <si>
    <t>Сварочный аппарат инверторный РЕСАНТС САИ -250</t>
  </si>
  <si>
    <t>Маска сварщика с автозатемнением МС-1 РЕСАНТА</t>
  </si>
  <si>
    <t>Мотоблок УГРА двиг.LIFAN 6,5 л.с.</t>
  </si>
  <si>
    <t>Телега к мотоблоку</t>
  </si>
  <si>
    <t>Велотренажер Romana 207.4 3.00</t>
  </si>
  <si>
    <t>Решение СНД №45 от 22.09.2021</t>
  </si>
  <si>
    <t>Тренажер Гребля СО-3.1.61.01</t>
  </si>
  <si>
    <t>Тренажер Верхняя тяга СО-3.1.62.01</t>
  </si>
  <si>
    <t>Тренажер Жим от груди СО-3.1.63.01</t>
  </si>
  <si>
    <t>Тренажер Жим от груди СО-3.1.64.01</t>
  </si>
  <si>
    <t>Тренажер Жим ногами СО-3.1.65.01</t>
  </si>
  <si>
    <t>Тренажер Шаговый СО-3.1.68.01</t>
  </si>
  <si>
    <t>Тренажер Твистер от груди СО-3.1.70.01</t>
  </si>
  <si>
    <t>Спортивный комплекс "WorkOut (турник+брусья)"</t>
  </si>
  <si>
    <t>Беседка шестигранная</t>
  </si>
  <si>
    <t>Воздуходувка</t>
  </si>
  <si>
    <t>Решение СНД №28 от 30.08.2019</t>
  </si>
  <si>
    <t>Мотокоса</t>
  </si>
  <si>
    <t>Краскораспылитель</t>
  </si>
  <si>
    <t>Измельчитель бензиновый</t>
  </si>
  <si>
    <t>Трактор СКАУТ TY-254С с ПМС</t>
  </si>
  <si>
    <t>Решение СНД №61 от 28.12.2021</t>
  </si>
  <si>
    <t>Кабина трактора СКАУТ TY-254С с ПМС</t>
  </si>
  <si>
    <t>Косилка роторная Z069/1-1.35м</t>
  </si>
  <si>
    <t>Решение СНД №55 от 28.12.2022</t>
  </si>
  <si>
    <t>Карданный вал Т4 063 А13 А 13</t>
  </si>
  <si>
    <t>Прицеп (полуприцеп) тракторный самосвальный СКАУТ 1ПТС-1,5Т</t>
  </si>
  <si>
    <t>Борона дисковая СКАУТ 1BQX-1.5</t>
  </si>
  <si>
    <t>Фронтальный погрузчик-еврорамка СКАУТ FEL-250KS (для TY-254С)</t>
  </si>
  <si>
    <t>Контейнерная площадка для сбора ТКО ул.Озерная 12</t>
  </si>
  <si>
    <t>Решение СНД №44 от 29.09.2023г</t>
  </si>
  <si>
    <t>Контейнерная площадка для сбора ТКО ул.Подлесная 28а</t>
  </si>
  <si>
    <t>Контейнерная площадка для сбора ТКО ул.Гудовка 2а</t>
  </si>
  <si>
    <t>Решение №44 от 29.09.2023г</t>
  </si>
  <si>
    <t>Контейнерная площадка для сбора ТКО ул.Гудовка 42а</t>
  </si>
  <si>
    <t>Контейнерная площадка для сбора ТКО ул.Коммунальная 12а</t>
  </si>
  <si>
    <t>Контейнерная площадка для сбора ТКО ул.Набережная 6а</t>
  </si>
  <si>
    <t>Контейнерная площадка для сбора ТКО ул.Осиновка 3а</t>
  </si>
  <si>
    <t>Контейнерная площадка для сбора ТКО ул.Осиновка 52а</t>
  </si>
  <si>
    <t>Контейнерная площадка для сбора ТКО ул.Советская 127а</t>
  </si>
  <si>
    <t>Контейнерная площадка для сбора ТКО ул.Советская 187а</t>
  </si>
  <si>
    <t>Контейнерная площадка для сбора ТКО ул.Школьная 2в</t>
  </si>
  <si>
    <t>Контейнерная площадка для сбора ТКО ул.Школьная 12б</t>
  </si>
  <si>
    <t>Бензопила MS 180 STIHL 14, 2.0 л.с.,1.5кВт Штиль</t>
  </si>
  <si>
    <t>Решение СНД №3 от 12.01.2024г</t>
  </si>
  <si>
    <t>Дрель аккумуляторная -13/18ВК АПИ ИНТЕРСКОЛ, 2 скорости, 2,0 А/ч</t>
  </si>
  <si>
    <t>2.2 Имущество  КАЗНА</t>
  </si>
  <si>
    <t>New Легковой автомобиль LADA GRANTA VIN XTA219010MO780230</t>
  </si>
  <si>
    <t>Администрация Бродовского с/п</t>
  </si>
  <si>
    <t>Контракт на приобретение автомобиля</t>
  </si>
  <si>
    <t>2.3 Имущество  муниципальной собственности</t>
  </si>
  <si>
    <t>Синтезатор Ямаха</t>
  </si>
  <si>
    <t>Решение СНД №18 от 04.02.2003</t>
  </si>
  <si>
    <t>CeleStion Trivox 1525 динамик 250W</t>
  </si>
  <si>
    <t>Решение СНД №19 от 04.05.2005</t>
  </si>
  <si>
    <t>DVD ВВк ДКХ 1000х</t>
  </si>
  <si>
    <t>Решение СНД №23 от 20.03.2008</t>
  </si>
  <si>
    <t>Бас гитара</t>
  </si>
  <si>
    <t>Решение СНД№31 от 22.12.1992</t>
  </si>
  <si>
    <t>Балалайка с чехлом</t>
  </si>
  <si>
    <t>Решение СНД №26 от 02.03.1980</t>
  </si>
  <si>
    <t>Бильярд</t>
  </si>
  <si>
    <t>Решение СНД №31 от 03.11.1990</t>
  </si>
  <si>
    <t>Бензиновый генератор</t>
  </si>
  <si>
    <t>Решение СНД№36 от 08.12.2008</t>
  </si>
  <si>
    <t>Пианино Ласточка</t>
  </si>
  <si>
    <t>Решение СНД №13 от 08.02.1983</t>
  </si>
  <si>
    <t>Ноутбук</t>
  </si>
  <si>
    <t>Решение СНД №16 от 21.08.2013</t>
  </si>
  <si>
    <t>Радиосистема</t>
  </si>
  <si>
    <t>Свет (светомузыка)</t>
  </si>
  <si>
    <t>Решение СНД №37 от 27.12.2007</t>
  </si>
  <si>
    <t>Стойка для акустических систем</t>
  </si>
  <si>
    <t>Микшерный пульт</t>
  </si>
  <si>
    <t>Мебель «Стенка»</t>
  </si>
  <si>
    <t>Решение СНД №32 от 10.08.1991</t>
  </si>
  <si>
    <t>Кинопроектор</t>
  </si>
  <si>
    <t>Активная колонка</t>
  </si>
  <si>
    <t>Решение СНД №103 от 21.12.2012г</t>
  </si>
  <si>
    <t>Микшер-усилитель LPA-480MA-T (DS-480W). (JPS-3600.4800). USB 480 Вт/100В, 2 мик-х, 3 лин-х вх,PREAMP вых, селект. 5 зон, функция приоритетов</t>
  </si>
  <si>
    <t xml:space="preserve"> Решение СНД №33 от 28.06.2016г</t>
  </si>
  <si>
    <t>Бензопила «Штиль» MS211 1.7 кВт16</t>
  </si>
  <si>
    <t>Решение СНД №25 от 29.11.2013г</t>
  </si>
  <si>
    <t>Компьютер Pentium Dual Core</t>
  </si>
  <si>
    <t>Решение СНД №25 от 02.04.2012г</t>
  </si>
  <si>
    <t>Компьютер рабочее место ФИЛИПС</t>
  </si>
  <si>
    <t>Решение СНД №29 от 20.07.2006г</t>
  </si>
  <si>
    <t>Громкоговоритель рупорный HS-50T 50Вт</t>
  </si>
  <si>
    <t>Решение СНД №33 от 28.06.2016г</t>
  </si>
  <si>
    <t>Контейнер для ТКО №1-№10  10 шт</t>
  </si>
  <si>
    <t>Решение СНД №33 от 24.06.2015г</t>
  </si>
  <si>
    <t>Контейнер для ТКО №11-№20 10 шт</t>
  </si>
  <si>
    <t>Монитор 17DELL</t>
  </si>
  <si>
    <t>Решение СНД №41 от 27.09.2007г</t>
  </si>
  <si>
    <t>Монитор ЖК22</t>
  </si>
  <si>
    <t>Решение СНД №43 от 19.10.2017г</t>
  </si>
  <si>
    <t>Настенная звуковая колонка LPA-40CA-F, всепогодная, 100 ГЦ-кГЦ, 91 дБ, 100В,40/30 Вт</t>
  </si>
  <si>
    <t>Решение СНД №23 от 28.06.2016г</t>
  </si>
  <si>
    <t>МФУ лазерное HP LaserJetPro M125ra RU</t>
  </si>
  <si>
    <t>Решение СНД №29 от 09.09.2016г</t>
  </si>
  <si>
    <t>МФУ лазерное HP LaserJetPro M132nw</t>
  </si>
  <si>
    <t>Решение СНД №33 от 25.11.2021г</t>
  </si>
  <si>
    <t>Принтер Самсунг</t>
  </si>
  <si>
    <t>Решение СНД №37 от 10.12.2009г</t>
  </si>
  <si>
    <t>Процессор</t>
  </si>
  <si>
    <t>Решение СНД №32 от 02.08.2019г</t>
  </si>
  <si>
    <t>Решение СНД от 19.02.2019т №7</t>
  </si>
  <si>
    <t>с.Бродовое, ул Дачная</t>
  </si>
  <si>
    <t>с.Бродовое ул.Гудовка</t>
  </si>
  <si>
    <t>с.Бродовое, ул Колхозная</t>
  </si>
  <si>
    <t>с.Бродовое, ул Коммунальная</t>
  </si>
  <si>
    <t>с.Бродовое, ул Ленина</t>
  </si>
  <si>
    <t>с.Бродовое, ул Лесная</t>
  </si>
  <si>
    <t>с.Бродовое, ул Молодежная</t>
  </si>
  <si>
    <t>с.Бродовое, ул Набережная</t>
  </si>
  <si>
    <t>с.Бродовое, ул Осиновка</t>
  </si>
  <si>
    <t>с.Бродовое, ул Первомайская</t>
  </si>
  <si>
    <t>с.Бродовое, ул Подлесная</t>
  </si>
  <si>
    <t>с.Бродовое, ул Советская</t>
  </si>
  <si>
    <t>с.Бродовое, ул Юбилейная</t>
  </si>
  <si>
    <t>с.Бродовое, ул Озерная</t>
  </si>
  <si>
    <t>с.Бродовое, ул Школьная</t>
  </si>
  <si>
    <t>Проезд от дома №85 ул.советская до ул.Дачная</t>
  </si>
  <si>
    <t>Проезд от ул.Колхозная до ул.Советская</t>
  </si>
  <si>
    <t>Проезд от ул.Советская до ул.Подлесная</t>
  </si>
  <si>
    <t>Проезд от ул.Советская 125 до ул.Советская 140</t>
  </si>
  <si>
    <t>Проезд от дороги М-4 Дон до ул. Гудовка 1</t>
  </si>
  <si>
    <t>Тупик от дома №1 по ул.Колхозная до МТФ</t>
  </si>
  <si>
    <t>Тупик от дома №9 по ул.Колхозная до СТФ</t>
  </si>
  <si>
    <t>Тупик от ул Школьная 9 до здания детсада</t>
  </si>
  <si>
    <t>Администрация Бродовского сельского поселения Аннинского муниципального района Воронежской области- органы местного самоуправления</t>
  </si>
  <si>
    <t>396240, Воронежская область, Аннинский район, с.Бродовое, ул.Школьная, д.12</t>
  </si>
  <si>
    <t>Свидетельство о внесении записи в Единый государственный реестр юридических лиц серия 36 № 000852727</t>
  </si>
  <si>
    <t>Муниципальное казенное учреждение "Бродовский Дом культуры"</t>
  </si>
  <si>
    <t>396240, Воронежская область, Аннинский район, с.Бродовое, ул.Школьная, д.13</t>
  </si>
  <si>
    <t>1023600511912 26.11.2002г.</t>
  </si>
  <si>
    <t>1123601000016 10.01.2012г.</t>
  </si>
  <si>
    <t xml:space="preserve">Свидетельство о государственной регистрации юридического лица </t>
  </si>
  <si>
    <t>Глава администрации                                              Е.И. Косолапов</t>
  </si>
  <si>
    <t>с.Бродовое</t>
  </si>
  <si>
    <t>Информация о земельных участках, находящихся в муниципальной собственности Бродовского сельского поселения Аннинского муниципального района Воронежской области, в том числе, находящиеся в общей долевой собственности, по состоянию на 01.01.2024 г.</t>
  </si>
  <si>
    <t>Глава администрации Бродовского сельского поселения                                               Е.И. Косолапов</t>
  </si>
  <si>
    <t>Администрация Бродовского сельского поселения</t>
  </si>
  <si>
    <t>Процессор S1155 Intel Pentium</t>
  </si>
  <si>
    <t>Решение СНД №37 от 28.11.2013г</t>
  </si>
  <si>
    <t>Стол офисный 1</t>
  </si>
  <si>
    <t>Решение СНД №19 от 26.09.2007г</t>
  </si>
  <si>
    <t>Стол офисный 2</t>
  </si>
  <si>
    <t>Стол офисный 3</t>
  </si>
  <si>
    <t>Стол офисный с приставкой</t>
  </si>
  <si>
    <t>Факс SHARP</t>
  </si>
  <si>
    <t>Шкаф угловой №1</t>
  </si>
  <si>
    <t>Шкаф угловой №2</t>
  </si>
  <si>
    <t>Системный блок ПК РЕТ</t>
  </si>
  <si>
    <t>Решение СНД №№47 от 09.09.2016г</t>
  </si>
  <si>
    <t>Блок РТУ Ethernet (КРОН. 468351.008ХХХХ ТО, оконечный 3G модем-роутер IRZRUH2b</t>
  </si>
  <si>
    <t>Электросирена С-28</t>
  </si>
  <si>
    <t>Лестница трансформер</t>
  </si>
  <si>
    <t>Решение СНД №53 от 24.12.2019г</t>
  </si>
  <si>
    <t>Облучатель-рециркулятор медицинский «Armed»СН111-130м/1</t>
  </si>
  <si>
    <t>Решение СНД №61 от 28.12.2021г</t>
  </si>
  <si>
    <t>Солнцезащитный зонтик</t>
  </si>
  <si>
    <t>Монитор ЖК 24 ASUS VA247НЕ (для спец)</t>
  </si>
  <si>
    <t>Металлодетектор Блокпост РС2</t>
  </si>
  <si>
    <t>Активная 2-х полосная акустическая система для подключения мини приемников радиомикрофонов (МКУ)</t>
  </si>
  <si>
    <t>Компьютер РЕТ, Аудио подсветка черный /W10Pro</t>
  </si>
  <si>
    <t>Лазерное МФУ HP LaserJet M442dn MFP A3</t>
  </si>
  <si>
    <t>Игровой комплекс "Модерн" тип -4              1)3340.50" в т.ч.3340.55ИК "Модерн" тип-4 6290х8250х3500 1шт 436763,0руб 2) П5-3 Плитка резиновая 500*200*3164м2 96000,0руб 3) Бордюрный камень 1000*200*80 32шт 6000,0 руб 4) Доставка, установка, обустройство 111150,0руб</t>
  </si>
  <si>
    <t>Система видеонаблюдения: в т.ч. 1)1) 1 РОЕ-ИНЖЕКТОР 4200,0 руб 2) МОДЕМ, РОУТЕР 3800 руб 3) ШЛЮЗ ГОЛОС YEASTAR TA200 2Л 7000,0руб 4)КАМЕРА 20400,0 руб</t>
  </si>
  <si>
    <r>
      <t xml:space="preserve">являющегося собственностью муниципальных образований </t>
    </r>
    <r>
      <rPr>
        <b/>
        <i/>
        <sz val="14"/>
        <rFont val="Times New Roman"/>
        <family val="1"/>
        <charset val="204"/>
      </rPr>
      <t>муниципального района Бродовского сельского поселения Аннинского муниципального района</t>
    </r>
  </si>
  <si>
    <t>Итого по разделу 1.2</t>
  </si>
  <si>
    <t>1.2 Сооружения- Имущество муниципальной собственности</t>
  </si>
  <si>
    <t>1.2 Сооружения- Имущество Казны</t>
  </si>
</sst>
</file>

<file path=xl/styles.xml><?xml version="1.0" encoding="utf-8"?>
<styleSheet xmlns="http://schemas.openxmlformats.org/spreadsheetml/2006/main">
  <numFmts count="9">
    <numFmt numFmtId="164" formatCode="#,##0.00_р_."/>
    <numFmt numFmtId="165" formatCode="#,##0.00\ _₽"/>
    <numFmt numFmtId="166" formatCode="#,##0.000\ _₽"/>
    <numFmt numFmtId="167" formatCode="0.00000"/>
    <numFmt numFmtId="168" formatCode="#,##0.00000"/>
    <numFmt numFmtId="169" formatCode="#,##0.00000\ _₽"/>
    <numFmt numFmtId="170" formatCode="#,##0.00000\ &quot;₽&quot;"/>
    <numFmt numFmtId="171" formatCode="#,##0.0000"/>
    <numFmt numFmtId="172" formatCode="#,##0.0"/>
  </numFmts>
  <fonts count="49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 Cyr"/>
      <charset val="204"/>
    </font>
    <font>
      <sz val="10"/>
      <name val="Microsoft Sans Serif"/>
      <family val="2"/>
      <charset val="204"/>
    </font>
    <font>
      <b/>
      <sz val="10"/>
      <name val="Microsoft Sans Serif"/>
      <family val="2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b/>
      <sz val="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7"/>
      <name val="Calibri"/>
      <family val="2"/>
      <scheme val="minor"/>
    </font>
    <font>
      <b/>
      <sz val="7"/>
      <color theme="1"/>
      <name val="Times New Roman"/>
      <family val="1"/>
      <charset val="204"/>
    </font>
    <font>
      <sz val="12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0" fillId="0" borderId="0"/>
    <xf numFmtId="0" fontId="19" fillId="0" borderId="0"/>
  </cellStyleXfs>
  <cellXfs count="324">
    <xf numFmtId="0" fontId="0" fillId="0" borderId="0" xfId="0"/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7" fillId="0" borderId="1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31" fillId="0" borderId="0" xfId="0" applyFont="1" applyFill="1"/>
    <xf numFmtId="0" fontId="8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top" wrapText="1"/>
    </xf>
    <xf numFmtId="164" fontId="7" fillId="0" borderId="0" xfId="0" applyNumberFormat="1" applyFont="1" applyFill="1" applyBorder="1" applyAlignment="1">
      <alignment horizontal="right" vertical="center"/>
    </xf>
    <xf numFmtId="164" fontId="31" fillId="0" borderId="0" xfId="0" applyNumberFormat="1" applyFont="1" applyFill="1"/>
    <xf numFmtId="0" fontId="7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164" fontId="31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/>
    <xf numFmtId="4" fontId="4" fillId="0" borderId="0" xfId="0" applyNumberFormat="1" applyFont="1" applyFill="1"/>
    <xf numFmtId="0" fontId="32" fillId="0" borderId="0" xfId="0" applyFont="1" applyFill="1" applyAlignment="1">
      <alignment vertical="center" wrapText="1"/>
    </xf>
    <xf numFmtId="4" fontId="34" fillId="0" borderId="0" xfId="0" applyNumberFormat="1" applyFont="1" applyFill="1" applyAlignment="1">
      <alignment vertical="center" wrapText="1"/>
    </xf>
    <xf numFmtId="164" fontId="31" fillId="0" borderId="0" xfId="0" applyNumberFormat="1" applyFont="1" applyFill="1" applyBorder="1"/>
    <xf numFmtId="0" fontId="31" fillId="0" borderId="0" xfId="0" applyFont="1" applyFill="1" applyBorder="1"/>
    <xf numFmtId="164" fontId="35" fillId="0" borderId="0" xfId="0" applyNumberFormat="1" applyFont="1" applyFill="1"/>
    <xf numFmtId="0" fontId="36" fillId="0" borderId="0" xfId="0" applyFont="1"/>
    <xf numFmtId="2" fontId="4" fillId="0" borderId="0" xfId="0" applyNumberFormat="1" applyFont="1" applyFill="1"/>
    <xf numFmtId="0" fontId="32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center"/>
    </xf>
    <xf numFmtId="0" fontId="34" fillId="0" borderId="0" xfId="0" applyFont="1" applyFill="1"/>
    <xf numFmtId="2" fontId="4" fillId="0" borderId="0" xfId="0" applyNumberFormat="1" applyFont="1" applyFill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35" fillId="0" borderId="0" xfId="0" applyFont="1" applyFill="1" applyAlignment="1">
      <alignment vertical="center"/>
    </xf>
    <xf numFmtId="164" fontId="35" fillId="0" borderId="0" xfId="0" applyNumberFormat="1" applyFont="1" applyFill="1" applyAlignment="1">
      <alignment vertical="center"/>
    </xf>
    <xf numFmtId="0" fontId="31" fillId="0" borderId="0" xfId="0" applyFont="1" applyFill="1" applyAlignment="1">
      <alignment horizontal="right" vertical="center"/>
    </xf>
    <xf numFmtId="164" fontId="31" fillId="0" borderId="0" xfId="0" applyNumberFormat="1" applyFont="1" applyFill="1" applyAlignment="1">
      <alignment horizontal="right" vertical="center"/>
    </xf>
    <xf numFmtId="164" fontId="35" fillId="0" borderId="0" xfId="0" applyNumberFormat="1" applyFont="1" applyFill="1" applyAlignment="1">
      <alignment horizontal="right" vertical="center"/>
    </xf>
    <xf numFmtId="0" fontId="8" fillId="0" borderId="7" xfId="0" applyFont="1" applyFill="1" applyBorder="1" applyAlignment="1">
      <alignment vertical="center" wrapText="1"/>
    </xf>
    <xf numFmtId="0" fontId="8" fillId="0" borderId="0" xfId="0" applyFont="1" applyFill="1" applyAlignment="1">
      <alignment horizontal="right" vertical="center"/>
    </xf>
    <xf numFmtId="0" fontId="8" fillId="0" borderId="6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/>
    <xf numFmtId="4" fontId="12" fillId="0" borderId="1" xfId="0" applyNumberFormat="1" applyFont="1" applyFill="1" applyBorder="1"/>
    <xf numFmtId="0" fontId="12" fillId="0" borderId="1" xfId="0" applyFont="1" applyFill="1" applyBorder="1" applyAlignment="1">
      <alignment horizontal="center" wrapText="1"/>
    </xf>
    <xf numFmtId="0" fontId="13" fillId="0" borderId="10" xfId="0" applyFont="1" applyFill="1" applyBorder="1" applyAlignment="1"/>
    <xf numFmtId="0" fontId="13" fillId="0" borderId="11" xfId="0" applyFont="1" applyFill="1" applyBorder="1" applyAlignment="1"/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/>
    <xf numFmtId="0" fontId="12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3" fillId="0" borderId="2" xfId="0" applyFont="1" applyFill="1" applyBorder="1"/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right" vertical="top"/>
    </xf>
    <xf numFmtId="0" fontId="11" fillId="0" borderId="0" xfId="0" applyFont="1" applyFill="1" applyAlignment="1">
      <alignment horizontal="right"/>
    </xf>
    <xf numFmtId="0" fontId="15" fillId="0" borderId="0" xfId="0" applyFont="1" applyFill="1" applyAlignment="1">
      <alignment horizontal="right" vertical="top"/>
    </xf>
    <xf numFmtId="4" fontId="13" fillId="0" borderId="1" xfId="0" applyNumberFormat="1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horizontal="right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167" fontId="31" fillId="0" borderId="0" xfId="0" applyNumberFormat="1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164" fontId="31" fillId="2" borderId="0" xfId="0" applyNumberFormat="1" applyFont="1" applyFill="1"/>
    <xf numFmtId="0" fontId="14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 wrapText="1"/>
    </xf>
    <xf numFmtId="165" fontId="13" fillId="0" borderId="1" xfId="0" applyNumberFormat="1" applyFont="1" applyFill="1" applyBorder="1" applyAlignment="1">
      <alignment horizontal="right" vertical="center"/>
    </xf>
    <xf numFmtId="164" fontId="38" fillId="0" borderId="0" xfId="0" applyNumberFormat="1" applyFont="1" applyFill="1" applyAlignment="1">
      <alignment horizontal="left" vertical="center"/>
    </xf>
    <xf numFmtId="165" fontId="6" fillId="0" borderId="1" xfId="0" applyNumberFormat="1" applyFont="1" applyFill="1" applyBorder="1" applyAlignment="1">
      <alignment horizontal="right" vertical="center"/>
    </xf>
    <xf numFmtId="170" fontId="38" fillId="2" borderId="0" xfId="0" applyNumberFormat="1" applyFont="1" applyFill="1" applyAlignment="1">
      <alignment vertical="center"/>
    </xf>
    <xf numFmtId="165" fontId="13" fillId="0" borderId="2" xfId="0" applyNumberFormat="1" applyFont="1" applyFill="1" applyBorder="1" applyAlignment="1">
      <alignment horizontal="right" vertical="center"/>
    </xf>
    <xf numFmtId="165" fontId="10" fillId="0" borderId="1" xfId="0" applyNumberFormat="1" applyFont="1" applyFill="1" applyBorder="1" applyAlignment="1">
      <alignment vertical="center"/>
    </xf>
    <xf numFmtId="165" fontId="31" fillId="0" borderId="0" xfId="0" applyNumberFormat="1" applyFont="1" applyFill="1" applyAlignment="1">
      <alignment vertical="center"/>
    </xf>
    <xf numFmtId="165" fontId="31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vertical="center"/>
    </xf>
    <xf numFmtId="165" fontId="10" fillId="0" borderId="2" xfId="0" applyNumberFormat="1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vertical="center" wrapText="1"/>
    </xf>
    <xf numFmtId="2" fontId="14" fillId="0" borderId="1" xfId="0" applyNumberFormat="1" applyFont="1" applyBorder="1" applyAlignment="1">
      <alignment horizontal="center" vertical="top" wrapText="1"/>
    </xf>
    <xf numFmtId="0" fontId="39" fillId="2" borderId="1" xfId="0" applyFont="1" applyFill="1" applyBorder="1" applyAlignment="1">
      <alignment horizontal="center" vertical="top" wrapText="1"/>
    </xf>
    <xf numFmtId="0" fontId="39" fillId="2" borderId="1" xfId="0" applyFont="1" applyFill="1" applyBorder="1" applyAlignment="1">
      <alignment vertical="top" wrapText="1"/>
    </xf>
    <xf numFmtId="0" fontId="31" fillId="2" borderId="0" xfId="0" applyFont="1" applyFill="1"/>
    <xf numFmtId="0" fontId="37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164" fontId="7" fillId="3" borderId="0" xfId="0" applyNumberFormat="1" applyFont="1" applyFill="1" applyBorder="1" applyAlignment="1">
      <alignment vertical="center"/>
    </xf>
    <xf numFmtId="169" fontId="31" fillId="3" borderId="0" xfId="0" applyNumberFormat="1" applyFont="1" applyFill="1" applyAlignment="1">
      <alignment vertical="center"/>
    </xf>
    <xf numFmtId="164" fontId="31" fillId="3" borderId="0" xfId="0" applyNumberFormat="1" applyFont="1" applyFill="1" applyAlignment="1">
      <alignment horizontal="right" vertic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41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2" fillId="0" borderId="1" xfId="0" applyFont="1" applyFill="1" applyBorder="1"/>
    <xf numFmtId="0" fontId="36" fillId="0" borderId="0" xfId="0" applyFont="1" applyFill="1"/>
    <xf numFmtId="0" fontId="41" fillId="0" borderId="10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12" xfId="0" applyFont="1" applyFill="1" applyBorder="1"/>
    <xf numFmtId="0" fontId="24" fillId="0" borderId="12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41" fillId="0" borderId="1" xfId="0" applyFont="1" applyFill="1" applyBorder="1"/>
    <xf numFmtId="49" fontId="41" fillId="0" borderId="2" xfId="0" applyNumberFormat="1" applyFont="1" applyFill="1" applyBorder="1" applyAlignment="1">
      <alignment horizontal="center"/>
    </xf>
    <xf numFmtId="164" fontId="37" fillId="0" borderId="0" xfId="0" applyNumberFormat="1" applyFont="1" applyFill="1"/>
    <xf numFmtId="0" fontId="37" fillId="0" borderId="0" xfId="0" applyFont="1" applyFill="1"/>
    <xf numFmtId="164" fontId="37" fillId="2" borderId="0" xfId="0" applyNumberFormat="1" applyFont="1" applyFill="1"/>
    <xf numFmtId="0" fontId="37" fillId="2" borderId="0" xfId="0" applyFont="1" applyFill="1"/>
    <xf numFmtId="0" fontId="12" fillId="0" borderId="1" xfId="0" applyFont="1" applyFill="1" applyBorder="1" applyAlignment="1">
      <alignment horizontal="right" vertical="top" wrapText="1"/>
    </xf>
    <xf numFmtId="165" fontId="6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6" fontId="13" fillId="0" borderId="1" xfId="0" applyNumberFormat="1" applyFont="1" applyFill="1" applyBorder="1" applyAlignment="1">
      <alignment horizontal="right" vertical="top"/>
    </xf>
    <xf numFmtId="0" fontId="20" fillId="0" borderId="0" xfId="2" applyNumberFormat="1" applyFont="1" applyAlignment="1">
      <alignment vertical="top" wrapText="1"/>
    </xf>
    <xf numFmtId="0" fontId="20" fillId="0" borderId="0" xfId="2" applyNumberFormat="1" applyFont="1" applyAlignment="1">
      <alignment horizontal="center" vertical="center" wrapText="1"/>
    </xf>
    <xf numFmtId="0" fontId="20" fillId="0" borderId="0" xfId="2" applyNumberFormat="1" applyFont="1" applyFill="1" applyAlignment="1">
      <alignment horizontal="center" vertical="center" wrapText="1"/>
    </xf>
    <xf numFmtId="0" fontId="19" fillId="2" borderId="0" xfId="2" applyNumberFormat="1" applyFill="1" applyAlignment="1">
      <alignment vertical="top" wrapText="1"/>
    </xf>
    <xf numFmtId="0" fontId="19" fillId="0" borderId="0" xfId="2" applyNumberFormat="1" applyAlignment="1">
      <alignment vertical="top" wrapText="1"/>
    </xf>
    <xf numFmtId="0" fontId="19" fillId="0" borderId="0" xfId="2" applyNumberFormat="1" applyFill="1" applyAlignment="1">
      <alignment vertical="top" wrapText="1"/>
    </xf>
    <xf numFmtId="0" fontId="19" fillId="0" borderId="0" xfId="2" applyNumberFormat="1" applyFont="1" applyFill="1" applyAlignment="1">
      <alignment vertical="top" wrapText="1"/>
    </xf>
    <xf numFmtId="0" fontId="19" fillId="0" borderId="0" xfId="2" applyNumberFormat="1" applyFont="1" applyFill="1" applyAlignment="1">
      <alignment horizontal="center" vertical="top" wrapText="1"/>
    </xf>
    <xf numFmtId="0" fontId="19" fillId="0" borderId="0" xfId="2" applyNumberFormat="1" applyFill="1" applyAlignment="1">
      <alignment horizontal="center" vertical="top" wrapText="1"/>
    </xf>
    <xf numFmtId="0" fontId="19" fillId="0" borderId="0" xfId="2" applyNumberFormat="1" applyAlignment="1">
      <alignment horizontal="center" vertical="top" wrapText="1"/>
    </xf>
    <xf numFmtId="0" fontId="20" fillId="0" borderId="0" xfId="2" applyNumberFormat="1" applyFont="1" applyFill="1" applyAlignment="1">
      <alignment vertical="top" wrapText="1"/>
    </xf>
    <xf numFmtId="0" fontId="31" fillId="3" borderId="1" xfId="0" applyFont="1" applyFill="1" applyBorder="1" applyAlignment="1">
      <alignment vertical="center"/>
    </xf>
    <xf numFmtId="168" fontId="31" fillId="3" borderId="1" xfId="0" applyNumberFormat="1" applyFont="1" applyFill="1" applyBorder="1" applyAlignment="1">
      <alignment vertical="center"/>
    </xf>
    <xf numFmtId="169" fontId="31" fillId="3" borderId="1" xfId="0" applyNumberFormat="1" applyFont="1" applyFill="1" applyBorder="1" applyAlignment="1">
      <alignment vertical="center"/>
    </xf>
    <xf numFmtId="164" fontId="31" fillId="3" borderId="1" xfId="0" applyNumberFormat="1" applyFont="1" applyFill="1" applyBorder="1" applyAlignment="1">
      <alignment horizontal="right" vertical="center"/>
    </xf>
    <xf numFmtId="164" fontId="31" fillId="3" borderId="1" xfId="0" applyNumberFormat="1" applyFont="1" applyFill="1" applyBorder="1" applyAlignment="1">
      <alignment vertical="center"/>
    </xf>
    <xf numFmtId="166" fontId="13" fillId="2" borderId="1" xfId="0" applyNumberFormat="1" applyFont="1" applyFill="1" applyBorder="1" applyAlignment="1">
      <alignment horizontal="right" vertical="top"/>
    </xf>
    <xf numFmtId="0" fontId="27" fillId="0" borderId="1" xfId="2" applyNumberFormat="1" applyFont="1" applyFill="1" applyBorder="1" applyAlignment="1">
      <alignment horizontal="center" vertical="top" wrapText="1"/>
    </xf>
    <xf numFmtId="0" fontId="17" fillId="0" borderId="1" xfId="2" applyNumberFormat="1" applyFont="1" applyFill="1" applyBorder="1" applyAlignment="1">
      <alignment horizontal="center" vertical="top" wrapText="1"/>
    </xf>
    <xf numFmtId="0" fontId="17" fillId="2" borderId="1" xfId="2" applyNumberFormat="1" applyFont="1" applyFill="1" applyBorder="1" applyAlignment="1">
      <alignment horizontal="center" vertical="top" wrapText="1"/>
    </xf>
    <xf numFmtId="0" fontId="28" fillId="2" borderId="1" xfId="2" applyNumberFormat="1" applyFont="1" applyFill="1" applyBorder="1" applyAlignment="1">
      <alignment vertical="top" wrapText="1"/>
    </xf>
    <xf numFmtId="0" fontId="42" fillId="0" borderId="1" xfId="1" applyFont="1" applyFill="1" applyBorder="1" applyAlignment="1">
      <alignment horizontal="center" vertical="top"/>
    </xf>
    <xf numFmtId="0" fontId="43" fillId="0" borderId="1" xfId="2" applyNumberFormat="1" applyFont="1" applyFill="1" applyBorder="1" applyAlignment="1">
      <alignment horizontal="center" vertical="top" wrapText="1"/>
    </xf>
    <xf numFmtId="171" fontId="17" fillId="0" borderId="1" xfId="2" applyNumberFormat="1" applyFont="1" applyFill="1" applyBorder="1" applyAlignment="1">
      <alignment horizontal="center" vertical="top" wrapText="1"/>
    </xf>
    <xf numFmtId="3" fontId="17" fillId="0" borderId="1" xfId="2" applyNumberFormat="1" applyFont="1" applyFill="1" applyBorder="1" applyAlignment="1">
      <alignment horizontal="center" vertical="top" wrapText="1"/>
    </xf>
    <xf numFmtId="171" fontId="43" fillId="0" borderId="1" xfId="2" applyNumberFormat="1" applyFont="1" applyFill="1" applyBorder="1" applyAlignment="1">
      <alignment horizontal="center" vertical="top" wrapText="1"/>
    </xf>
    <xf numFmtId="0" fontId="28" fillId="0" borderId="1" xfId="2" applyNumberFormat="1" applyFont="1" applyFill="1" applyBorder="1" applyAlignment="1">
      <alignment horizontal="center" vertical="top" wrapText="1"/>
    </xf>
    <xf numFmtId="0" fontId="44" fillId="2" borderId="1" xfId="1" applyFont="1" applyFill="1" applyBorder="1" applyAlignment="1">
      <alignment horizontal="center" vertical="top"/>
    </xf>
    <xf numFmtId="3" fontId="45" fillId="0" borderId="1" xfId="2" applyNumberFormat="1" applyFont="1" applyFill="1" applyBorder="1" applyAlignment="1">
      <alignment horizontal="center" vertical="top" wrapText="1"/>
    </xf>
    <xf numFmtId="168" fontId="27" fillId="0" borderId="1" xfId="2" applyNumberFormat="1" applyFont="1" applyFill="1" applyBorder="1" applyAlignment="1">
      <alignment horizontal="center" vertical="top" wrapText="1"/>
    </xf>
    <xf numFmtId="171" fontId="45" fillId="0" borderId="1" xfId="2" applyNumberFormat="1" applyFont="1" applyFill="1" applyBorder="1" applyAlignment="1">
      <alignment horizontal="center" vertical="top" wrapText="1"/>
    </xf>
    <xf numFmtId="0" fontId="45" fillId="0" borderId="1" xfId="2" applyNumberFormat="1" applyFont="1" applyFill="1" applyBorder="1" applyAlignment="1">
      <alignment horizontal="center" vertical="top" wrapText="1"/>
    </xf>
    <xf numFmtId="171" fontId="27" fillId="0" borderId="1" xfId="2" applyNumberFormat="1" applyFont="1" applyFill="1" applyBorder="1" applyAlignment="1">
      <alignment horizontal="center" vertical="top" wrapText="1"/>
    </xf>
    <xf numFmtId="3" fontId="27" fillId="0" borderId="1" xfId="2" applyNumberFormat="1" applyFont="1" applyFill="1" applyBorder="1" applyAlignment="1">
      <alignment horizontal="center" vertical="top" wrapText="1"/>
    </xf>
    <xf numFmtId="0" fontId="27" fillId="2" borderId="1" xfId="2" applyNumberFormat="1" applyFont="1" applyFill="1" applyBorder="1" applyAlignment="1">
      <alignment horizontal="center" vertical="top" wrapText="1"/>
    </xf>
    <xf numFmtId="0" fontId="28" fillId="2" borderId="1" xfId="2" applyNumberFormat="1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top" wrapText="1"/>
    </xf>
    <xf numFmtId="165" fontId="47" fillId="2" borderId="1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65" fontId="23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41" fillId="2" borderId="2" xfId="0" applyFont="1" applyFill="1" applyBorder="1"/>
    <xf numFmtId="0" fontId="2" fillId="2" borderId="2" xfId="0" applyFont="1" applyFill="1" applyBorder="1" applyAlignment="1">
      <alignment horizontal="center"/>
    </xf>
    <xf numFmtId="165" fontId="13" fillId="2" borderId="2" xfId="0" applyNumberFormat="1" applyFont="1" applyFill="1" applyBorder="1" applyAlignment="1">
      <alignment horizontal="center" vertical="center" wrapText="1"/>
    </xf>
    <xf numFmtId="165" fontId="16" fillId="2" borderId="2" xfId="0" applyNumberFormat="1" applyFont="1" applyFill="1" applyBorder="1" applyAlignment="1">
      <alignment horizontal="center" vertical="center" wrapText="1"/>
    </xf>
    <xf numFmtId="2" fontId="48" fillId="2" borderId="2" xfId="0" applyNumberFormat="1" applyFont="1" applyFill="1" applyBorder="1" applyAlignment="1">
      <alignment horizontal="center"/>
    </xf>
    <xf numFmtId="0" fontId="6" fillId="2" borderId="0" xfId="0" applyFont="1" applyFill="1"/>
    <xf numFmtId="0" fontId="15" fillId="2" borderId="0" xfId="0" applyFont="1" applyFill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3" fontId="6" fillId="2" borderId="0" xfId="0" applyNumberFormat="1" applyFont="1" applyFill="1" applyAlignment="1">
      <alignment horizontal="center" vertical="top" wrapText="1"/>
    </xf>
    <xf numFmtId="3" fontId="6" fillId="2" borderId="0" xfId="0" applyNumberFormat="1" applyFont="1" applyFill="1" applyAlignment="1">
      <alignment horizontal="center"/>
    </xf>
    <xf numFmtId="3" fontId="19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/>
    <xf numFmtId="0" fontId="20" fillId="2" borderId="0" xfId="0" applyFont="1" applyFill="1" applyBorder="1" applyAlignment="1">
      <alignment horizontal="left" vertical="top" wrapText="1"/>
    </xf>
    <xf numFmtId="3" fontId="19" fillId="2" borderId="0" xfId="0" applyNumberFormat="1" applyFont="1" applyFill="1"/>
    <xf numFmtId="3" fontId="6" fillId="2" borderId="0" xfId="0" applyNumberFormat="1" applyFont="1" applyFill="1"/>
    <xf numFmtId="0" fontId="6" fillId="2" borderId="0" xfId="0" applyFont="1" applyFill="1" applyAlignment="1">
      <alignment horizontal="center"/>
    </xf>
    <xf numFmtId="0" fontId="9" fillId="0" borderId="0" xfId="2" applyNumberFormat="1" applyFont="1" applyAlignment="1">
      <alignment vertical="top" wrapText="1"/>
    </xf>
    <xf numFmtId="0" fontId="9" fillId="0" borderId="0" xfId="2" applyNumberFormat="1" applyFont="1" applyAlignment="1">
      <alignment vertical="top"/>
    </xf>
    <xf numFmtId="0" fontId="9" fillId="0" borderId="0" xfId="2" applyNumberFormat="1" applyFont="1" applyFill="1" applyAlignment="1">
      <alignment vertical="top" wrapText="1"/>
    </xf>
    <xf numFmtId="0" fontId="9" fillId="2" borderId="0" xfId="2" applyNumberFormat="1" applyFont="1" applyFill="1" applyAlignment="1">
      <alignment vertical="top" wrapText="1"/>
    </xf>
    <xf numFmtId="2" fontId="4" fillId="4" borderId="14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Fill="1"/>
    <xf numFmtId="49" fontId="32" fillId="0" borderId="0" xfId="0" applyNumberFormat="1" applyFont="1" applyFill="1"/>
    <xf numFmtId="49" fontId="1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top" wrapText="1"/>
    </xf>
    <xf numFmtId="49" fontId="14" fillId="0" borderId="1" xfId="0" applyNumberFormat="1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right" vertical="top" wrapText="1"/>
    </xf>
    <xf numFmtId="49" fontId="12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2" fontId="12" fillId="0" borderId="1" xfId="0" applyNumberFormat="1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wrapText="1"/>
    </xf>
    <xf numFmtId="0" fontId="39" fillId="0" borderId="0" xfId="0" applyFont="1" applyFill="1" applyAlignment="1">
      <alignment vertical="top" wrapText="1"/>
    </xf>
    <xf numFmtId="0" fontId="39" fillId="0" borderId="0" xfId="0" applyFont="1" applyFill="1" applyAlignment="1">
      <alignment wrapText="1"/>
    </xf>
    <xf numFmtId="0" fontId="16" fillId="0" borderId="1" xfId="0" applyFont="1" applyFill="1" applyBorder="1" applyAlignment="1">
      <alignment vertical="center"/>
    </xf>
    <xf numFmtId="0" fontId="47" fillId="0" borderId="0" xfId="0" applyFont="1"/>
    <xf numFmtId="0" fontId="6" fillId="2" borderId="1" xfId="0" applyFont="1" applyFill="1" applyBorder="1" applyAlignment="1">
      <alignment horizontal="left" vertical="center" wrapText="1"/>
    </xf>
    <xf numFmtId="165" fontId="16" fillId="0" borderId="1" xfId="0" applyNumberFormat="1" applyFont="1" applyFill="1" applyBorder="1" applyAlignment="1">
      <alignment vertical="center" wrapText="1"/>
    </xf>
    <xf numFmtId="165" fontId="16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40" fillId="0" borderId="0" xfId="0" applyFont="1" applyAlignment="1">
      <alignment wrapText="1"/>
    </xf>
    <xf numFmtId="0" fontId="39" fillId="0" borderId="0" xfId="0" applyFont="1" applyAlignment="1">
      <alignment horizontal="left" vertical="top" wrapText="1" indent="1"/>
    </xf>
    <xf numFmtId="164" fontId="12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vertical="top" wrapText="1"/>
    </xf>
    <xf numFmtId="0" fontId="4" fillId="0" borderId="0" xfId="0" applyFont="1" applyFill="1" applyBorder="1"/>
    <xf numFmtId="165" fontId="6" fillId="0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9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vertical="top" wrapText="1"/>
    </xf>
    <xf numFmtId="0" fontId="40" fillId="0" borderId="1" xfId="1" applyFont="1" applyFill="1" applyBorder="1" applyAlignment="1">
      <alignment vertical="center"/>
    </xf>
    <xf numFmtId="0" fontId="40" fillId="0" borderId="1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2" fontId="25" fillId="0" borderId="1" xfId="1" applyNumberFormat="1" applyFont="1" applyFill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172" fontId="17" fillId="0" borderId="1" xfId="2" applyNumberFormat="1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wrapText="1"/>
    </xf>
    <xf numFmtId="0" fontId="47" fillId="0" borderId="12" xfId="0" applyFont="1" applyFill="1" applyBorder="1" applyAlignment="1">
      <alignment horizontal="center"/>
    </xf>
    <xf numFmtId="0" fontId="47" fillId="0" borderId="1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21" fillId="2" borderId="0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top" wrapText="1"/>
    </xf>
    <xf numFmtId="0" fontId="23" fillId="0" borderId="0" xfId="2" applyNumberFormat="1" applyFont="1" applyAlignment="1">
      <alignment horizontal="right" vertical="center" wrapText="1"/>
    </xf>
    <xf numFmtId="0" fontId="26" fillId="0" borderId="0" xfId="2" applyNumberFormat="1" applyFont="1" applyAlignment="1">
      <alignment horizontal="center" vertical="center" wrapText="1"/>
    </xf>
    <xf numFmtId="0" fontId="27" fillId="0" borderId="1" xfId="2" applyNumberFormat="1" applyFont="1" applyFill="1" applyBorder="1" applyAlignment="1">
      <alignment horizontal="center" vertical="top" wrapText="1"/>
    </xf>
    <xf numFmtId="0" fontId="29" fillId="0" borderId="10" xfId="2" applyNumberFormat="1" applyFont="1" applyFill="1" applyBorder="1" applyAlignment="1">
      <alignment horizontal="center" vertical="top" wrapText="1"/>
    </xf>
    <xf numFmtId="0" fontId="29" fillId="0" borderId="11" xfId="2" applyNumberFormat="1" applyFont="1" applyFill="1" applyBorder="1" applyAlignment="1">
      <alignment horizontal="center" vertical="top" wrapText="1"/>
    </xf>
    <xf numFmtId="0" fontId="27" fillId="0" borderId="10" xfId="2" applyNumberFormat="1" applyFont="1" applyFill="1" applyBorder="1" applyAlignment="1">
      <alignment horizontal="center" vertical="top" wrapText="1"/>
    </xf>
    <xf numFmtId="0" fontId="27" fillId="0" borderId="11" xfId="2" applyNumberFormat="1" applyFont="1" applyFill="1" applyBorder="1" applyAlignment="1">
      <alignment horizontal="center" vertical="top" wrapText="1"/>
    </xf>
    <xf numFmtId="0" fontId="27" fillId="2" borderId="10" xfId="2" applyNumberFormat="1" applyFont="1" applyFill="1" applyBorder="1" applyAlignment="1">
      <alignment horizontal="center" vertical="top" wrapText="1"/>
    </xf>
    <xf numFmtId="0" fontId="27" fillId="2" borderId="11" xfId="2" applyNumberFormat="1" applyFont="1" applyFill="1" applyBorder="1" applyAlignment="1">
      <alignment horizontal="center" vertical="top" wrapText="1"/>
    </xf>
    <xf numFmtId="0" fontId="27" fillId="0" borderId="10" xfId="2" applyNumberFormat="1" applyFont="1" applyBorder="1" applyAlignment="1">
      <alignment horizontal="left" vertical="top" wrapText="1"/>
    </xf>
    <xf numFmtId="0" fontId="27" fillId="0" borderId="12" xfId="2" applyNumberFormat="1" applyFont="1" applyBorder="1" applyAlignment="1">
      <alignment horizontal="left" vertical="top" wrapText="1"/>
    </xf>
    <xf numFmtId="0" fontId="27" fillId="0" borderId="11" xfId="2" applyNumberFormat="1" applyFont="1" applyBorder="1" applyAlignment="1">
      <alignment horizontal="left" vertical="top" wrapText="1"/>
    </xf>
    <xf numFmtId="0" fontId="6" fillId="0" borderId="0" xfId="2" applyNumberFormat="1" applyFont="1" applyBorder="1" applyAlignment="1">
      <alignment vertical="top" wrapText="1"/>
    </xf>
    <xf numFmtId="0" fontId="12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 wrapText="1"/>
    </xf>
    <xf numFmtId="2" fontId="13" fillId="0" borderId="13" xfId="0" applyNumberFormat="1" applyFont="1" applyFill="1" applyBorder="1" applyAlignment="1">
      <alignment horizontal="right" vertical="center"/>
    </xf>
    <xf numFmtId="165" fontId="13" fillId="0" borderId="13" xfId="0" applyNumberFormat="1" applyFont="1" applyFill="1" applyBorder="1" applyAlignment="1">
      <alignment horizontal="right" vertical="center"/>
    </xf>
    <xf numFmtId="0" fontId="13" fillId="0" borderId="18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4" fillId="0" borderId="1" xfId="0" applyFont="1" applyFill="1" applyBorder="1"/>
    <xf numFmtId="49" fontId="14" fillId="0" borderId="1" xfId="0" applyNumberFormat="1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center" vertical="top" wrapText="1"/>
    </xf>
    <xf numFmtId="49" fontId="14" fillId="0" borderId="13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_Земельные участки на 27.02.2010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8"/>
  <sheetViews>
    <sheetView tabSelected="1" topLeftCell="A73" zoomScale="118" zoomScaleNormal="118" zoomScalePageLayoutView="110" workbookViewId="0">
      <selection activeCell="C66" sqref="C66"/>
    </sheetView>
  </sheetViews>
  <sheetFormatPr defaultRowHeight="15"/>
  <cols>
    <col min="1" max="1" width="6.28515625" style="24" customWidth="1"/>
    <col min="2" max="3" width="14" style="24" customWidth="1"/>
    <col min="4" max="4" width="14.5703125" style="24" customWidth="1"/>
    <col min="5" max="5" width="10.85546875" style="34" customWidth="1"/>
    <col min="6" max="6" width="14" style="34" customWidth="1"/>
    <col min="7" max="7" width="12.42578125" style="24" customWidth="1"/>
    <col min="8" max="8" width="14.5703125" style="24" customWidth="1"/>
    <col min="9" max="9" width="11.85546875" style="236" customWidth="1"/>
    <col min="10" max="10" width="14.7109375" style="45" customWidth="1"/>
    <col min="11" max="11" width="12.42578125" style="24" customWidth="1"/>
    <col min="12" max="12" width="12.85546875" style="24" customWidth="1"/>
    <col min="13" max="13" width="16" style="24" hidden="1" customWidth="1"/>
    <col min="14" max="14" width="15.28515625" style="24" customWidth="1"/>
    <col min="15" max="15" width="15.140625" style="24" customWidth="1"/>
    <col min="16" max="16" width="11.85546875" style="24" customWidth="1"/>
    <col min="17" max="17" width="13.5703125" style="24" customWidth="1"/>
    <col min="18" max="16384" width="9.140625" style="24"/>
  </cols>
  <sheetData>
    <row r="1" spans="1:14" ht="18.75">
      <c r="I1" s="235"/>
      <c r="K1" s="48"/>
      <c r="L1" s="82" t="s">
        <v>42</v>
      </c>
    </row>
    <row r="2" spans="1:14" ht="15.75">
      <c r="I2" s="235"/>
      <c r="K2" s="48"/>
      <c r="L2" s="80" t="s">
        <v>116</v>
      </c>
    </row>
    <row r="3" spans="1:14" ht="15.75">
      <c r="I3" s="235"/>
      <c r="K3" s="48"/>
      <c r="L3" s="80" t="s">
        <v>117</v>
      </c>
    </row>
    <row r="4" spans="1:14" ht="15.75">
      <c r="K4" s="48"/>
      <c r="L4" s="81"/>
    </row>
    <row r="6" spans="1:14" ht="15.75">
      <c r="F6" s="35" t="s">
        <v>49</v>
      </c>
    </row>
    <row r="7" spans="1:14">
      <c r="A7" s="286" t="s">
        <v>118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</row>
    <row r="8" spans="1:14" ht="15.75">
      <c r="F8" s="35" t="s">
        <v>93</v>
      </c>
    </row>
    <row r="9" spans="1:14" ht="15.75">
      <c r="F9" s="35"/>
    </row>
    <row r="10" spans="1:14" ht="15.75">
      <c r="F10" s="35" t="s">
        <v>4</v>
      </c>
    </row>
    <row r="11" spans="1:14" ht="15.75">
      <c r="F11" s="35" t="s">
        <v>5</v>
      </c>
    </row>
    <row r="14" spans="1:14" ht="129" customHeight="1">
      <c r="A14" s="62" t="s">
        <v>1</v>
      </c>
      <c r="B14" s="89" t="s">
        <v>44</v>
      </c>
      <c r="C14" s="89" t="s">
        <v>0</v>
      </c>
      <c r="D14" s="89" t="s">
        <v>121</v>
      </c>
      <c r="E14" s="89" t="s">
        <v>30</v>
      </c>
      <c r="F14" s="89" t="s">
        <v>2</v>
      </c>
      <c r="G14" s="89" t="s">
        <v>8</v>
      </c>
      <c r="H14" s="89" t="s">
        <v>27</v>
      </c>
      <c r="I14" s="237" t="s">
        <v>31</v>
      </c>
      <c r="J14" s="90" t="s">
        <v>6</v>
      </c>
      <c r="K14" s="89" t="s">
        <v>7</v>
      </c>
      <c r="L14" s="89" t="s">
        <v>29</v>
      </c>
    </row>
    <row r="15" spans="1:14" ht="15" customHeight="1">
      <c r="A15" s="23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  <c r="G15" s="23">
        <v>7</v>
      </c>
      <c r="H15" s="23">
        <v>8</v>
      </c>
      <c r="I15" s="238">
        <v>9</v>
      </c>
      <c r="J15" s="46">
        <v>10</v>
      </c>
      <c r="K15" s="23">
        <v>11</v>
      </c>
      <c r="L15" s="23">
        <v>12</v>
      </c>
    </row>
    <row r="16" spans="1:14" s="36" customFormat="1" ht="38.25" customHeight="1">
      <c r="A16" s="279" t="s">
        <v>143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1"/>
      <c r="M16" s="44"/>
      <c r="N16" s="37"/>
    </row>
    <row r="17" spans="1:14" s="36" customFormat="1" ht="62.25" customHeight="1">
      <c r="A17" s="62" t="s">
        <v>1</v>
      </c>
      <c r="B17" s="62" t="s">
        <v>95</v>
      </c>
      <c r="C17" s="62" t="s">
        <v>33</v>
      </c>
      <c r="D17" s="62" t="s">
        <v>34</v>
      </c>
      <c r="E17" s="62" t="s">
        <v>39</v>
      </c>
      <c r="F17" s="62" t="s">
        <v>37</v>
      </c>
      <c r="G17" s="62" t="s">
        <v>35</v>
      </c>
      <c r="H17" s="62" t="s">
        <v>38</v>
      </c>
      <c r="I17" s="243" t="s">
        <v>31</v>
      </c>
      <c r="J17" s="61" t="s">
        <v>50</v>
      </c>
      <c r="K17" s="62" t="s">
        <v>7</v>
      </c>
      <c r="L17" s="61" t="s">
        <v>36</v>
      </c>
      <c r="M17" s="49"/>
      <c r="N17" s="37"/>
    </row>
    <row r="18" spans="1:14" s="36" customFormat="1" ht="146.25" customHeight="1">
      <c r="A18" s="59">
        <v>1</v>
      </c>
      <c r="B18" s="245" t="s">
        <v>150</v>
      </c>
      <c r="C18" s="245" t="s">
        <v>152</v>
      </c>
      <c r="D18" s="245" t="s">
        <v>153</v>
      </c>
      <c r="E18" s="245">
        <v>531000</v>
      </c>
      <c r="F18" s="246">
        <v>3852882.9</v>
      </c>
      <c r="G18" s="85" t="s">
        <v>154</v>
      </c>
      <c r="H18" s="246">
        <v>3852882.9</v>
      </c>
      <c r="I18" s="247" t="s">
        <v>155</v>
      </c>
      <c r="J18" s="245" t="s">
        <v>156</v>
      </c>
      <c r="K18" s="245" t="s">
        <v>157</v>
      </c>
      <c r="L18" s="67"/>
      <c r="M18" s="44"/>
      <c r="N18" s="37"/>
    </row>
    <row r="19" spans="1:14" s="36" customFormat="1" ht="106.5" customHeight="1">
      <c r="A19" s="59">
        <v>2</v>
      </c>
      <c r="B19" s="245" t="s">
        <v>163</v>
      </c>
      <c r="C19" s="245" t="s">
        <v>164</v>
      </c>
      <c r="D19" s="245" t="s">
        <v>165</v>
      </c>
      <c r="E19" s="245">
        <v>953</v>
      </c>
      <c r="F19" s="246">
        <v>1135528.0900000001</v>
      </c>
      <c r="G19" s="85" t="s">
        <v>47</v>
      </c>
      <c r="H19" s="246">
        <v>1135528.0900000001</v>
      </c>
      <c r="I19" s="247" t="s">
        <v>166</v>
      </c>
      <c r="J19" s="245" t="s">
        <v>167</v>
      </c>
      <c r="K19" s="245" t="s">
        <v>157</v>
      </c>
      <c r="L19" s="67"/>
      <c r="M19" s="44"/>
      <c r="N19" s="37"/>
    </row>
    <row r="20" spans="1:14" s="36" customFormat="1" ht="114" customHeight="1">
      <c r="A20" s="59">
        <v>3</v>
      </c>
      <c r="B20" s="245" t="s">
        <v>235</v>
      </c>
      <c r="C20" s="245" t="s">
        <v>174</v>
      </c>
      <c r="D20" s="245" t="s">
        <v>172</v>
      </c>
      <c r="E20" s="245">
        <v>7632</v>
      </c>
      <c r="F20" s="246">
        <v>9463.68</v>
      </c>
      <c r="G20" s="85" t="s">
        <v>154</v>
      </c>
      <c r="H20" s="246">
        <v>9463.68</v>
      </c>
      <c r="I20" s="247" t="s">
        <v>166</v>
      </c>
      <c r="J20" s="245" t="s">
        <v>173</v>
      </c>
      <c r="K20" s="245" t="s">
        <v>157</v>
      </c>
      <c r="L20" s="67"/>
      <c r="M20" s="44"/>
      <c r="N20" s="37"/>
    </row>
    <row r="21" spans="1:14" s="36" customFormat="1" ht="112.5" customHeight="1">
      <c r="A21" s="59">
        <v>4</v>
      </c>
      <c r="B21" s="245" t="s">
        <v>225</v>
      </c>
      <c r="C21" s="245" t="s">
        <v>223</v>
      </c>
      <c r="D21" s="245" t="s">
        <v>224</v>
      </c>
      <c r="E21" s="245">
        <v>760</v>
      </c>
      <c r="F21" s="246">
        <v>335631.2</v>
      </c>
      <c r="G21" s="85" t="s">
        <v>47</v>
      </c>
      <c r="H21" s="246">
        <v>335631.2</v>
      </c>
      <c r="I21" s="247" t="s">
        <v>186</v>
      </c>
      <c r="J21" s="245" t="s">
        <v>226</v>
      </c>
      <c r="K21" s="245" t="s">
        <v>157</v>
      </c>
      <c r="L21" s="67"/>
      <c r="M21" s="44"/>
      <c r="N21" s="37"/>
    </row>
    <row r="22" spans="1:14" s="36" customFormat="1" ht="114" customHeight="1">
      <c r="A22" s="59">
        <v>5</v>
      </c>
      <c r="B22" s="245" t="s">
        <v>225</v>
      </c>
      <c r="C22" s="245" t="s">
        <v>227</v>
      </c>
      <c r="D22" s="245" t="s">
        <v>228</v>
      </c>
      <c r="E22" s="245">
        <v>3600</v>
      </c>
      <c r="F22" s="246">
        <v>1182852</v>
      </c>
      <c r="G22" s="85" t="s">
        <v>47</v>
      </c>
      <c r="H22" s="246">
        <v>1182852</v>
      </c>
      <c r="I22" s="247" t="s">
        <v>229</v>
      </c>
      <c r="J22" s="251" t="s">
        <v>230</v>
      </c>
      <c r="K22" s="245" t="s">
        <v>157</v>
      </c>
      <c r="L22" s="67"/>
      <c r="M22" s="44" t="s">
        <v>92</v>
      </c>
      <c r="N22" s="37"/>
    </row>
    <row r="23" spans="1:14" s="36" customFormat="1" ht="87" customHeight="1">
      <c r="A23" s="59">
        <v>6</v>
      </c>
      <c r="B23" s="245" t="s">
        <v>231</v>
      </c>
      <c r="C23" s="245" t="s">
        <v>232</v>
      </c>
      <c r="D23" s="245" t="s">
        <v>233</v>
      </c>
      <c r="E23" s="245">
        <v>697</v>
      </c>
      <c r="F23" s="246">
        <v>811064.05</v>
      </c>
      <c r="G23" s="85" t="s">
        <v>47</v>
      </c>
      <c r="H23" s="246">
        <v>811064.05</v>
      </c>
      <c r="I23" s="247" t="s">
        <v>186</v>
      </c>
      <c r="J23" s="252" t="s">
        <v>234</v>
      </c>
      <c r="K23" s="245" t="s">
        <v>157</v>
      </c>
      <c r="L23" s="67"/>
      <c r="M23" s="44"/>
      <c r="N23" s="37"/>
    </row>
    <row r="24" spans="1:14" s="36" customFormat="1" ht="76.5" customHeight="1">
      <c r="A24" s="59">
        <v>7</v>
      </c>
      <c r="B24" s="245" t="s">
        <v>115</v>
      </c>
      <c r="C24" s="245" t="s">
        <v>188</v>
      </c>
      <c r="D24" s="245" t="s">
        <v>189</v>
      </c>
      <c r="E24" s="245">
        <v>1500</v>
      </c>
      <c r="F24" s="246">
        <v>257025</v>
      </c>
      <c r="G24" s="85" t="s">
        <v>47</v>
      </c>
      <c r="H24" s="246">
        <v>257025</v>
      </c>
      <c r="I24" s="247" t="s">
        <v>190</v>
      </c>
      <c r="J24" s="245" t="s">
        <v>191</v>
      </c>
      <c r="K24" s="245" t="s">
        <v>157</v>
      </c>
      <c r="L24" s="67"/>
      <c r="M24" s="44"/>
      <c r="N24" s="37"/>
    </row>
    <row r="25" spans="1:14" s="36" customFormat="1" ht="99.75" customHeight="1">
      <c r="A25" s="59">
        <v>8</v>
      </c>
      <c r="B25" s="245" t="s">
        <v>115</v>
      </c>
      <c r="C25" s="245" t="s">
        <v>238</v>
      </c>
      <c r="D25" s="245" t="s">
        <v>239</v>
      </c>
      <c r="E25" s="245">
        <v>3187</v>
      </c>
      <c r="F25" s="246">
        <v>545614.4</v>
      </c>
      <c r="G25" s="85" t="s">
        <v>240</v>
      </c>
      <c r="H25" s="246">
        <v>545614.4</v>
      </c>
      <c r="I25" s="247" t="s">
        <v>177</v>
      </c>
      <c r="J25" s="252" t="s">
        <v>241</v>
      </c>
      <c r="K25" s="245" t="s">
        <v>157</v>
      </c>
      <c r="L25" s="67"/>
      <c r="M25" s="44"/>
      <c r="N25" s="37"/>
    </row>
    <row r="26" spans="1:14" s="36" customFormat="1" ht="113.25" customHeight="1">
      <c r="A26" s="59">
        <v>9</v>
      </c>
      <c r="B26" s="245" t="s">
        <v>236</v>
      </c>
      <c r="C26" s="245" t="s">
        <v>175</v>
      </c>
      <c r="D26" s="245" t="s">
        <v>176</v>
      </c>
      <c r="E26" s="245">
        <v>1791</v>
      </c>
      <c r="F26" s="246">
        <v>2134030.23</v>
      </c>
      <c r="G26" s="85" t="s">
        <v>47</v>
      </c>
      <c r="H26" s="246">
        <v>2134030.23</v>
      </c>
      <c r="I26" s="247" t="s">
        <v>177</v>
      </c>
      <c r="J26" s="245" t="s">
        <v>178</v>
      </c>
      <c r="K26" s="245" t="s">
        <v>157</v>
      </c>
      <c r="L26" s="67"/>
      <c r="M26" s="44"/>
      <c r="N26" s="37"/>
    </row>
    <row r="27" spans="1:14" s="36" customFormat="1" ht="113.25" customHeight="1">
      <c r="A27" s="59">
        <v>10</v>
      </c>
      <c r="B27" s="245" t="s">
        <v>147</v>
      </c>
      <c r="C27" s="245" t="s">
        <v>151</v>
      </c>
      <c r="D27" s="245" t="s">
        <v>148</v>
      </c>
      <c r="E27" s="245">
        <v>8610</v>
      </c>
      <c r="F27" s="246">
        <v>2324.6999999999998</v>
      </c>
      <c r="G27" s="85" t="s">
        <v>47</v>
      </c>
      <c r="H27" s="246">
        <v>2324.6999999999998</v>
      </c>
      <c r="I27" s="247">
        <v>2014</v>
      </c>
      <c r="J27" s="245" t="s">
        <v>149</v>
      </c>
      <c r="K27" s="245" t="s">
        <v>124</v>
      </c>
      <c r="L27" s="67"/>
      <c r="M27" s="44"/>
      <c r="N27" s="37"/>
    </row>
    <row r="28" spans="1:14" s="36" customFormat="1" ht="108.75" customHeight="1">
      <c r="A28" s="59">
        <v>11</v>
      </c>
      <c r="B28" s="245" t="s">
        <v>158</v>
      </c>
      <c r="C28" s="245" t="s">
        <v>159</v>
      </c>
      <c r="D28" s="245" t="s">
        <v>160</v>
      </c>
      <c r="E28" s="245">
        <v>8100</v>
      </c>
      <c r="F28" s="246">
        <v>1</v>
      </c>
      <c r="G28" s="85" t="s">
        <v>47</v>
      </c>
      <c r="H28" s="246">
        <v>1</v>
      </c>
      <c r="I28" s="247" t="s">
        <v>161</v>
      </c>
      <c r="J28" s="245" t="s">
        <v>162</v>
      </c>
      <c r="K28" s="245" t="s">
        <v>124</v>
      </c>
      <c r="L28" s="67"/>
      <c r="M28" s="44"/>
      <c r="N28" s="37"/>
    </row>
    <row r="29" spans="1:14" s="36" customFormat="1" ht="94.5" customHeight="1">
      <c r="A29" s="59">
        <v>12</v>
      </c>
      <c r="B29" s="245" t="s">
        <v>168</v>
      </c>
      <c r="C29" s="245" t="s">
        <v>169</v>
      </c>
      <c r="D29" s="245" t="s">
        <v>170</v>
      </c>
      <c r="E29" s="245">
        <v>19617</v>
      </c>
      <c r="F29" s="246">
        <v>9831255.7200000007</v>
      </c>
      <c r="G29" s="85" t="s">
        <v>47</v>
      </c>
      <c r="H29" s="246">
        <v>9831255.7200000007</v>
      </c>
      <c r="I29" s="247" t="s">
        <v>166</v>
      </c>
      <c r="J29" s="245" t="s">
        <v>171</v>
      </c>
      <c r="K29" s="245" t="s">
        <v>124</v>
      </c>
      <c r="L29" s="67"/>
      <c r="M29" s="44"/>
      <c r="N29" s="37"/>
    </row>
    <row r="30" spans="1:14" s="36" customFormat="1" ht="117" customHeight="1">
      <c r="A30" s="59">
        <v>13</v>
      </c>
      <c r="B30" s="245" t="s">
        <v>179</v>
      </c>
      <c r="C30" s="245" t="s">
        <v>180</v>
      </c>
      <c r="D30" s="245" t="s">
        <v>181</v>
      </c>
      <c r="E30" s="245">
        <v>4080</v>
      </c>
      <c r="F30" s="246">
        <v>1447992</v>
      </c>
      <c r="G30" s="85" t="s">
        <v>47</v>
      </c>
      <c r="H30" s="246">
        <v>1447992</v>
      </c>
      <c r="I30" s="247" t="s">
        <v>182</v>
      </c>
      <c r="J30" s="245" t="s">
        <v>183</v>
      </c>
      <c r="K30" s="245" t="s">
        <v>124</v>
      </c>
      <c r="L30" s="67"/>
      <c r="M30" s="44"/>
      <c r="N30" s="37"/>
    </row>
    <row r="31" spans="1:14" s="36" customFormat="1" ht="114" customHeight="1">
      <c r="A31" s="59">
        <v>14</v>
      </c>
      <c r="B31" s="245" t="s">
        <v>237</v>
      </c>
      <c r="C31" s="245" t="s">
        <v>184</v>
      </c>
      <c r="D31" s="245" t="s">
        <v>185</v>
      </c>
      <c r="E31" s="245">
        <v>2697</v>
      </c>
      <c r="F31" s="246">
        <v>23060.67</v>
      </c>
      <c r="G31" s="85" t="s">
        <v>47</v>
      </c>
      <c r="H31" s="246">
        <v>23060.67</v>
      </c>
      <c r="I31" s="247" t="s">
        <v>186</v>
      </c>
      <c r="J31" s="245" t="s">
        <v>187</v>
      </c>
      <c r="K31" s="245" t="s">
        <v>124</v>
      </c>
      <c r="L31" s="67"/>
      <c r="M31" s="44"/>
      <c r="N31" s="37"/>
    </row>
    <row r="32" spans="1:14" s="36" customFormat="1" ht="99" customHeight="1">
      <c r="A32" s="59">
        <v>15</v>
      </c>
      <c r="B32" s="245" t="s">
        <v>208</v>
      </c>
      <c r="C32" s="245" t="s">
        <v>192</v>
      </c>
      <c r="D32" s="245" t="s">
        <v>193</v>
      </c>
      <c r="E32" s="245">
        <v>40</v>
      </c>
      <c r="F32" s="246">
        <v>20046.400000000001</v>
      </c>
      <c r="G32" s="85" t="s">
        <v>47</v>
      </c>
      <c r="H32" s="246">
        <v>20046.400000000001</v>
      </c>
      <c r="I32" s="247" t="s">
        <v>182</v>
      </c>
      <c r="J32" s="245" t="s">
        <v>194</v>
      </c>
      <c r="K32" s="245" t="s">
        <v>124</v>
      </c>
      <c r="L32" s="67"/>
      <c r="M32" s="44"/>
      <c r="N32" s="37"/>
    </row>
    <row r="33" spans="1:14" s="36" customFormat="1" ht="99" customHeight="1">
      <c r="A33" s="59">
        <v>16</v>
      </c>
      <c r="B33" s="245" t="s">
        <v>208</v>
      </c>
      <c r="C33" s="245" t="s">
        <v>195</v>
      </c>
      <c r="D33" s="245" t="s">
        <v>196</v>
      </c>
      <c r="E33" s="245">
        <v>40</v>
      </c>
      <c r="F33" s="246">
        <v>20046.400000000001</v>
      </c>
      <c r="G33" s="85" t="s">
        <v>47</v>
      </c>
      <c r="H33" s="246">
        <v>20046.400000000001</v>
      </c>
      <c r="I33" s="247" t="s">
        <v>182</v>
      </c>
      <c r="J33" s="245" t="s">
        <v>197</v>
      </c>
      <c r="K33" s="245" t="s">
        <v>124</v>
      </c>
      <c r="L33" s="67"/>
      <c r="M33" s="44"/>
      <c r="N33" s="37"/>
    </row>
    <row r="34" spans="1:14" s="36" customFormat="1" ht="99" customHeight="1">
      <c r="A34" s="59">
        <v>17</v>
      </c>
      <c r="B34" s="245" t="s">
        <v>208</v>
      </c>
      <c r="C34" s="245" t="s">
        <v>198</v>
      </c>
      <c r="D34" s="245" t="s">
        <v>199</v>
      </c>
      <c r="E34" s="245">
        <v>40</v>
      </c>
      <c r="F34" s="246">
        <v>20046.400000000001</v>
      </c>
      <c r="G34" s="85" t="s">
        <v>47</v>
      </c>
      <c r="H34" s="246">
        <v>20046.400000000001</v>
      </c>
      <c r="I34" s="247" t="s">
        <v>182</v>
      </c>
      <c r="J34" s="245" t="s">
        <v>200</v>
      </c>
      <c r="K34" s="245" t="s">
        <v>124</v>
      </c>
      <c r="L34" s="67"/>
      <c r="M34" s="44"/>
      <c r="N34" s="37"/>
    </row>
    <row r="35" spans="1:14" s="36" customFormat="1" ht="99" customHeight="1">
      <c r="A35" s="59">
        <v>18</v>
      </c>
      <c r="B35" s="245" t="s">
        <v>208</v>
      </c>
      <c r="C35" s="245" t="s">
        <v>201</v>
      </c>
      <c r="D35" s="245" t="s">
        <v>202</v>
      </c>
      <c r="E35" s="245">
        <v>40</v>
      </c>
      <c r="F35" s="246">
        <v>20046.400000000001</v>
      </c>
      <c r="G35" s="85" t="s">
        <v>47</v>
      </c>
      <c r="H35" s="246">
        <v>20046.400000000001</v>
      </c>
      <c r="I35" s="247" t="s">
        <v>182</v>
      </c>
      <c r="J35" s="245" t="s">
        <v>203</v>
      </c>
      <c r="K35" s="245" t="s">
        <v>124</v>
      </c>
      <c r="L35" s="67"/>
      <c r="M35" s="44"/>
      <c r="N35" s="37"/>
    </row>
    <row r="36" spans="1:14" s="36" customFormat="1" ht="99" customHeight="1">
      <c r="A36" s="59">
        <v>19</v>
      </c>
      <c r="B36" s="245" t="s">
        <v>208</v>
      </c>
      <c r="C36" s="245" t="s">
        <v>204</v>
      </c>
      <c r="D36" s="245" t="s">
        <v>205</v>
      </c>
      <c r="E36" s="245">
        <v>40</v>
      </c>
      <c r="F36" s="246">
        <v>20046.400000000001</v>
      </c>
      <c r="G36" s="85" t="s">
        <v>47</v>
      </c>
      <c r="H36" s="246">
        <v>20046.400000000001</v>
      </c>
      <c r="I36" s="247" t="s">
        <v>182</v>
      </c>
      <c r="J36" s="245" t="s">
        <v>206</v>
      </c>
      <c r="K36" s="245" t="s">
        <v>124</v>
      </c>
      <c r="L36" s="67"/>
      <c r="M36" s="44"/>
      <c r="N36" s="37"/>
    </row>
    <row r="37" spans="1:14" s="36" customFormat="1" ht="99" customHeight="1">
      <c r="A37" s="59">
        <v>20</v>
      </c>
      <c r="B37" s="245" t="s">
        <v>208</v>
      </c>
      <c r="C37" s="245" t="s">
        <v>207</v>
      </c>
      <c r="D37" s="245" t="s">
        <v>209</v>
      </c>
      <c r="E37" s="245">
        <v>40</v>
      </c>
      <c r="F37" s="246">
        <v>20046.400000000001</v>
      </c>
      <c r="G37" s="85" t="s">
        <v>47</v>
      </c>
      <c r="H37" s="246">
        <v>20046.400000000001</v>
      </c>
      <c r="I37" s="247" t="s">
        <v>182</v>
      </c>
      <c r="J37" s="245" t="s">
        <v>210</v>
      </c>
      <c r="K37" s="245" t="s">
        <v>124</v>
      </c>
      <c r="L37" s="67"/>
      <c r="M37" s="44"/>
      <c r="N37" s="37"/>
    </row>
    <row r="38" spans="1:14" s="36" customFormat="1" ht="99" customHeight="1">
      <c r="A38" s="59">
        <v>21</v>
      </c>
      <c r="B38" s="245" t="s">
        <v>208</v>
      </c>
      <c r="C38" s="245" t="s">
        <v>211</v>
      </c>
      <c r="D38" s="245" t="s">
        <v>212</v>
      </c>
      <c r="E38" s="245">
        <v>40</v>
      </c>
      <c r="F38" s="246">
        <v>20046.400000000001</v>
      </c>
      <c r="G38" s="85" t="s">
        <v>47</v>
      </c>
      <c r="H38" s="246">
        <v>20046.400000000001</v>
      </c>
      <c r="I38" s="247" t="s">
        <v>182</v>
      </c>
      <c r="J38" s="245" t="s">
        <v>213</v>
      </c>
      <c r="K38" s="245" t="s">
        <v>124</v>
      </c>
      <c r="L38" s="67"/>
      <c r="M38" s="44"/>
      <c r="N38" s="37"/>
    </row>
    <row r="39" spans="1:14" s="36" customFormat="1" ht="99" customHeight="1">
      <c r="A39" s="59">
        <v>22</v>
      </c>
      <c r="B39" s="245" t="s">
        <v>208</v>
      </c>
      <c r="C39" s="245" t="s">
        <v>214</v>
      </c>
      <c r="D39" s="245" t="s">
        <v>215</v>
      </c>
      <c r="E39" s="245">
        <v>40</v>
      </c>
      <c r="F39" s="246">
        <v>20046.400000000001</v>
      </c>
      <c r="G39" s="85" t="s">
        <v>47</v>
      </c>
      <c r="H39" s="246">
        <v>20046.400000000001</v>
      </c>
      <c r="I39" s="247" t="s">
        <v>182</v>
      </c>
      <c r="J39" s="245" t="s">
        <v>216</v>
      </c>
      <c r="K39" s="245" t="s">
        <v>124</v>
      </c>
      <c r="L39" s="67"/>
      <c r="M39" s="44"/>
      <c r="N39" s="37"/>
    </row>
    <row r="40" spans="1:14" s="36" customFormat="1" ht="99" customHeight="1">
      <c r="A40" s="59">
        <v>23</v>
      </c>
      <c r="B40" s="245" t="s">
        <v>208</v>
      </c>
      <c r="C40" s="245" t="s">
        <v>217</v>
      </c>
      <c r="D40" s="245" t="s">
        <v>218</v>
      </c>
      <c r="E40" s="245">
        <v>40</v>
      </c>
      <c r="F40" s="246">
        <v>20046.400000000001</v>
      </c>
      <c r="G40" s="85" t="s">
        <v>47</v>
      </c>
      <c r="H40" s="246">
        <v>20046.400000000001</v>
      </c>
      <c r="I40" s="247" t="s">
        <v>182</v>
      </c>
      <c r="J40" s="245" t="s">
        <v>219</v>
      </c>
      <c r="K40" s="245" t="s">
        <v>124</v>
      </c>
      <c r="L40" s="67"/>
      <c r="M40" s="44"/>
      <c r="N40" s="37"/>
    </row>
    <row r="41" spans="1:14" s="36" customFormat="1" ht="99" customHeight="1">
      <c r="A41" s="59">
        <v>24</v>
      </c>
      <c r="B41" s="245" t="s">
        <v>208</v>
      </c>
      <c r="C41" s="245" t="s">
        <v>220</v>
      </c>
      <c r="D41" s="245" t="s">
        <v>221</v>
      </c>
      <c r="E41" s="245">
        <v>40</v>
      </c>
      <c r="F41" s="246">
        <v>20046.400000000001</v>
      </c>
      <c r="G41" s="85" t="s">
        <v>47</v>
      </c>
      <c r="H41" s="246">
        <v>20046.400000000001</v>
      </c>
      <c r="I41" s="247" t="s">
        <v>182</v>
      </c>
      <c r="J41" s="245" t="s">
        <v>222</v>
      </c>
      <c r="K41" s="245" t="s">
        <v>124</v>
      </c>
      <c r="L41" s="67"/>
      <c r="M41" s="44"/>
      <c r="N41" s="37"/>
    </row>
    <row r="42" spans="1:14">
      <c r="A42" s="71"/>
      <c r="B42" s="79" t="s">
        <v>16</v>
      </c>
      <c r="C42" s="70" t="s">
        <v>48</v>
      </c>
      <c r="D42" s="70" t="s">
        <v>48</v>
      </c>
      <c r="E42" s="103">
        <f>SUM(E18:E41)</f>
        <v>594624</v>
      </c>
      <c r="F42" s="103">
        <f>SUM(F18:F41)</f>
        <v>21769189.639999986</v>
      </c>
      <c r="G42" s="103">
        <v>0</v>
      </c>
      <c r="H42" s="103">
        <f>SUM(H18:H41)</f>
        <v>21769189.639999986</v>
      </c>
      <c r="I42" s="244" t="s">
        <v>48</v>
      </c>
      <c r="J42" s="70" t="s">
        <v>48</v>
      </c>
      <c r="K42" s="70" t="s">
        <v>48</v>
      </c>
      <c r="L42" s="70" t="s">
        <v>48</v>
      </c>
      <c r="M42" s="44"/>
    </row>
    <row r="43" spans="1:14">
      <c r="A43" s="59"/>
      <c r="B43" s="64" t="s">
        <v>17</v>
      </c>
      <c r="C43" s="70" t="s">
        <v>48</v>
      </c>
      <c r="D43" s="70" t="s">
        <v>48</v>
      </c>
      <c r="E43" s="99">
        <f>E42</f>
        <v>594624</v>
      </c>
      <c r="F43" s="99">
        <f>F42</f>
        <v>21769189.639999986</v>
      </c>
      <c r="G43" s="99">
        <f>G42</f>
        <v>0</v>
      </c>
      <c r="H43" s="99">
        <f>H42</f>
        <v>21769189.639999986</v>
      </c>
      <c r="I43" s="244" t="s">
        <v>48</v>
      </c>
      <c r="J43" s="70" t="s">
        <v>48</v>
      </c>
      <c r="K43" s="70" t="s">
        <v>48</v>
      </c>
      <c r="L43" s="70" t="s">
        <v>48</v>
      </c>
      <c r="M43" s="44"/>
    </row>
    <row r="44" spans="1:14">
      <c r="A44" s="63"/>
      <c r="B44" s="68" t="s">
        <v>43</v>
      </c>
      <c r="C44" s="69"/>
      <c r="D44" s="70" t="s">
        <v>48</v>
      </c>
      <c r="E44" s="99">
        <f>E42</f>
        <v>594624</v>
      </c>
      <c r="F44" s="99">
        <f>F42</f>
        <v>21769189.639999986</v>
      </c>
      <c r="G44" s="99">
        <v>0</v>
      </c>
      <c r="H44" s="99">
        <f>H42</f>
        <v>21769189.639999986</v>
      </c>
      <c r="I44" s="244" t="s">
        <v>48</v>
      </c>
      <c r="J44" s="70" t="s">
        <v>48</v>
      </c>
      <c r="K44" s="70" t="s">
        <v>48</v>
      </c>
      <c r="L44" s="70" t="s">
        <v>48</v>
      </c>
      <c r="M44" s="44"/>
    </row>
    <row r="45" spans="1:14" s="36" customFormat="1" ht="21" customHeight="1">
      <c r="A45" s="282" t="s">
        <v>467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</row>
    <row r="46" spans="1:14" s="36" customFormat="1" ht="122.25" customHeight="1">
      <c r="A46" s="60">
        <v>1</v>
      </c>
      <c r="B46" s="263" t="s">
        <v>119</v>
      </c>
      <c r="C46" s="245" t="s">
        <v>120</v>
      </c>
      <c r="D46" s="245" t="s">
        <v>122</v>
      </c>
      <c r="E46" s="90">
        <v>0</v>
      </c>
      <c r="F46" s="246">
        <v>18615</v>
      </c>
      <c r="G46" s="246">
        <v>18615</v>
      </c>
      <c r="H46" s="246">
        <v>0</v>
      </c>
      <c r="I46" s="247">
        <v>2006</v>
      </c>
      <c r="J46" s="263" t="s">
        <v>123</v>
      </c>
      <c r="K46" s="245" t="s">
        <v>124</v>
      </c>
      <c r="L46" s="245"/>
      <c r="M46" s="44"/>
    </row>
    <row r="47" spans="1:14" s="36" customFormat="1" ht="118.5" customHeight="1">
      <c r="A47" s="60">
        <v>2</v>
      </c>
      <c r="B47" s="263" t="s">
        <v>119</v>
      </c>
      <c r="C47" s="245" t="s">
        <v>120</v>
      </c>
      <c r="D47" s="245" t="s">
        <v>122</v>
      </c>
      <c r="E47" s="90">
        <v>0</v>
      </c>
      <c r="F47" s="246">
        <v>18615</v>
      </c>
      <c r="G47" s="246">
        <v>18615</v>
      </c>
      <c r="H47" s="246">
        <v>0</v>
      </c>
      <c r="I47" s="247">
        <v>2006</v>
      </c>
      <c r="J47" s="263" t="s">
        <v>123</v>
      </c>
      <c r="K47" s="245" t="s">
        <v>124</v>
      </c>
      <c r="L47" s="245"/>
      <c r="M47" s="44"/>
    </row>
    <row r="48" spans="1:14" s="36" customFormat="1" ht="149.25" customHeight="1">
      <c r="A48" s="60">
        <v>3</v>
      </c>
      <c r="B48" s="263" t="s">
        <v>125</v>
      </c>
      <c r="C48" s="245" t="s">
        <v>126</v>
      </c>
      <c r="D48" s="245"/>
      <c r="E48" s="90">
        <v>7200</v>
      </c>
      <c r="F48" s="246">
        <v>911746</v>
      </c>
      <c r="G48" s="246">
        <v>845989.73</v>
      </c>
      <c r="H48" s="246">
        <v>0</v>
      </c>
      <c r="I48" s="247">
        <v>2006</v>
      </c>
      <c r="J48" s="263" t="s">
        <v>123</v>
      </c>
      <c r="K48" s="245" t="s">
        <v>124</v>
      </c>
      <c r="L48" s="245"/>
      <c r="M48" s="44"/>
    </row>
    <row r="49" spans="1:13" s="36" customFormat="1" ht="124.5" customHeight="1">
      <c r="A49" s="60">
        <v>4</v>
      </c>
      <c r="B49" s="263" t="s">
        <v>127</v>
      </c>
      <c r="C49" s="245" t="s">
        <v>129</v>
      </c>
      <c r="D49" s="245"/>
      <c r="E49" s="90">
        <v>1500</v>
      </c>
      <c r="F49" s="246">
        <v>198823</v>
      </c>
      <c r="G49" s="246">
        <v>184481.98</v>
      </c>
      <c r="H49" s="246">
        <v>0</v>
      </c>
      <c r="I49" s="247">
        <v>2006</v>
      </c>
      <c r="J49" s="263" t="s">
        <v>123</v>
      </c>
      <c r="K49" s="245" t="s">
        <v>124</v>
      </c>
      <c r="L49" s="245"/>
      <c r="M49" s="44"/>
    </row>
    <row r="50" spans="1:13" s="36" customFormat="1" ht="122.25" customHeight="1">
      <c r="A50" s="60">
        <v>5</v>
      </c>
      <c r="B50" s="263" t="s">
        <v>128</v>
      </c>
      <c r="C50" s="245" t="s">
        <v>120</v>
      </c>
      <c r="D50" s="245"/>
      <c r="E50" s="90">
        <v>25</v>
      </c>
      <c r="F50" s="246">
        <v>195000</v>
      </c>
      <c r="G50" s="246">
        <v>195000</v>
      </c>
      <c r="H50" s="246">
        <v>0</v>
      </c>
      <c r="I50" s="247">
        <v>2013</v>
      </c>
      <c r="J50" s="263" t="s">
        <v>130</v>
      </c>
      <c r="K50" s="245" t="s">
        <v>124</v>
      </c>
      <c r="L50" s="245"/>
      <c r="M50" s="44"/>
    </row>
    <row r="51" spans="1:13" s="36" customFormat="1" ht="15" customHeight="1">
      <c r="A51" s="59"/>
      <c r="B51" s="64" t="s">
        <v>16</v>
      </c>
      <c r="C51" s="90" t="s">
        <v>48</v>
      </c>
      <c r="D51" s="90" t="s">
        <v>48</v>
      </c>
      <c r="E51" s="78">
        <f>E46+E47+E48+E49+E50</f>
        <v>8725</v>
      </c>
      <c r="F51" s="78">
        <f>F46+F47+F48+F49+F50</f>
        <v>1342799</v>
      </c>
      <c r="G51" s="99">
        <f>G46+G47+G48+G49+G50</f>
        <v>1262701.71</v>
      </c>
      <c r="H51" s="78">
        <f>H46+H47+H48+H49+H50</f>
        <v>0</v>
      </c>
      <c r="I51" s="321" t="s">
        <v>48</v>
      </c>
      <c r="J51" s="90" t="s">
        <v>48</v>
      </c>
      <c r="K51" s="90" t="s">
        <v>48</v>
      </c>
      <c r="L51" s="90" t="s">
        <v>48</v>
      </c>
    </row>
    <row r="52" spans="1:13" s="36" customFormat="1" ht="21" customHeight="1">
      <c r="A52" s="282" t="s">
        <v>468</v>
      </c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2"/>
    </row>
    <row r="53" spans="1:13" s="36" customFormat="1" ht="81" customHeight="1">
      <c r="A53" s="60">
        <v>7</v>
      </c>
      <c r="B53" s="74" t="s">
        <v>242</v>
      </c>
      <c r="C53" s="73" t="s">
        <v>243</v>
      </c>
      <c r="D53" s="73" t="s">
        <v>148</v>
      </c>
      <c r="E53" s="87">
        <v>8610</v>
      </c>
      <c r="F53" s="86">
        <v>1693200.67</v>
      </c>
      <c r="G53" s="86">
        <v>0</v>
      </c>
      <c r="H53" s="86">
        <v>2324.6999999999998</v>
      </c>
      <c r="I53" s="239" t="s">
        <v>155</v>
      </c>
      <c r="J53" s="93" t="s">
        <v>244</v>
      </c>
      <c r="K53" s="245" t="s">
        <v>157</v>
      </c>
      <c r="L53" s="73"/>
      <c r="M53" s="44"/>
    </row>
    <row r="54" spans="1:13" s="36" customFormat="1" ht="106.5" customHeight="1">
      <c r="A54" s="60">
        <v>8</v>
      </c>
      <c r="B54" s="74" t="s">
        <v>245</v>
      </c>
      <c r="C54" s="73" t="s">
        <v>246</v>
      </c>
      <c r="D54" s="73"/>
      <c r="E54" s="87">
        <v>200</v>
      </c>
      <c r="F54" s="86">
        <v>933020.39</v>
      </c>
      <c r="G54" s="86">
        <v>0</v>
      </c>
      <c r="H54" s="86">
        <v>0</v>
      </c>
      <c r="I54" s="239" t="s">
        <v>166</v>
      </c>
      <c r="J54" s="93" t="s">
        <v>247</v>
      </c>
      <c r="K54" s="245" t="s">
        <v>157</v>
      </c>
      <c r="L54" s="73"/>
      <c r="M54" s="44"/>
    </row>
    <row r="55" spans="1:13" s="36" customFormat="1" ht="96" customHeight="1">
      <c r="A55" s="60">
        <v>9</v>
      </c>
      <c r="B55" s="74" t="s">
        <v>248</v>
      </c>
      <c r="C55" s="73" t="s">
        <v>249</v>
      </c>
      <c r="D55" s="73"/>
      <c r="E55" s="87">
        <v>1498.8</v>
      </c>
      <c r="F55" s="86">
        <v>2653277.08</v>
      </c>
      <c r="G55" s="86"/>
      <c r="H55" s="86"/>
      <c r="I55" s="239" t="s">
        <v>166</v>
      </c>
      <c r="J55" s="93" t="s">
        <v>250</v>
      </c>
      <c r="K55" s="245" t="s">
        <v>157</v>
      </c>
      <c r="L55" s="73"/>
      <c r="M55" s="44"/>
    </row>
    <row r="56" spans="1:13" s="36" customFormat="1" ht="81" customHeight="1">
      <c r="A56" s="60">
        <v>10</v>
      </c>
      <c r="B56" s="74" t="s">
        <v>251</v>
      </c>
      <c r="C56" s="73" t="s">
        <v>174</v>
      </c>
      <c r="D56" s="73" t="s">
        <v>253</v>
      </c>
      <c r="E56" s="87">
        <v>7632</v>
      </c>
      <c r="F56" s="86">
        <v>434066</v>
      </c>
      <c r="G56" s="86"/>
      <c r="H56" s="86"/>
      <c r="I56" s="239" t="s">
        <v>166</v>
      </c>
      <c r="J56" s="93" t="s">
        <v>254</v>
      </c>
      <c r="K56" s="245" t="s">
        <v>157</v>
      </c>
      <c r="L56" s="73"/>
      <c r="M56" s="44"/>
    </row>
    <row r="57" spans="1:13" s="36" customFormat="1" ht="109.5" customHeight="1">
      <c r="A57" s="60">
        <v>11</v>
      </c>
      <c r="B57" s="74" t="s">
        <v>255</v>
      </c>
      <c r="C57" s="73" t="s">
        <v>256</v>
      </c>
      <c r="D57" s="73" t="s">
        <v>252</v>
      </c>
      <c r="E57" s="87">
        <v>4997</v>
      </c>
      <c r="F57" s="86">
        <v>23332774.890000001</v>
      </c>
      <c r="G57" s="86"/>
      <c r="H57" s="86"/>
      <c r="I57" s="239" t="s">
        <v>229</v>
      </c>
      <c r="J57" s="93" t="s">
        <v>258</v>
      </c>
      <c r="K57" s="245" t="s">
        <v>157</v>
      </c>
      <c r="L57" s="73" t="s">
        <v>257</v>
      </c>
      <c r="M57" s="44"/>
    </row>
    <row r="58" spans="1:13" s="36" customFormat="1" ht="111" customHeight="1">
      <c r="A58" s="60">
        <v>12</v>
      </c>
      <c r="B58" s="74" t="s">
        <v>259</v>
      </c>
      <c r="C58" s="73" t="s">
        <v>260</v>
      </c>
      <c r="D58" s="73" t="s">
        <v>261</v>
      </c>
      <c r="E58" s="87">
        <v>32</v>
      </c>
      <c r="F58" s="86">
        <v>0</v>
      </c>
      <c r="G58" s="86">
        <v>0</v>
      </c>
      <c r="H58" s="86">
        <v>0</v>
      </c>
      <c r="I58" s="239" t="s">
        <v>190</v>
      </c>
      <c r="J58" s="93" t="s">
        <v>262</v>
      </c>
      <c r="K58" s="245" t="s">
        <v>157</v>
      </c>
      <c r="L58" s="73" t="s">
        <v>257</v>
      </c>
      <c r="M58" s="44"/>
    </row>
    <row r="59" spans="1:13" s="36" customFormat="1" ht="115.5" customHeight="1">
      <c r="A59" s="60">
        <v>13</v>
      </c>
      <c r="B59" s="74" t="s">
        <v>263</v>
      </c>
      <c r="C59" s="73" t="s">
        <v>264</v>
      </c>
      <c r="D59" s="73" t="s">
        <v>265</v>
      </c>
      <c r="E59" s="87">
        <v>223</v>
      </c>
      <c r="F59" s="86">
        <v>2982156.7</v>
      </c>
      <c r="G59" s="86">
        <v>0</v>
      </c>
      <c r="H59" s="86">
        <v>0</v>
      </c>
      <c r="I59" s="239" t="s">
        <v>190</v>
      </c>
      <c r="J59" s="93" t="s">
        <v>266</v>
      </c>
      <c r="K59" s="245" t="s">
        <v>157</v>
      </c>
      <c r="L59" s="73"/>
      <c r="M59" s="44"/>
    </row>
    <row r="60" spans="1:13" s="36" customFormat="1" ht="109.5" customHeight="1">
      <c r="A60" s="60">
        <v>14</v>
      </c>
      <c r="B60" s="74" t="s">
        <v>259</v>
      </c>
      <c r="C60" s="73" t="s">
        <v>267</v>
      </c>
      <c r="D60" s="73" t="s">
        <v>268</v>
      </c>
      <c r="E60" s="87">
        <v>32</v>
      </c>
      <c r="F60" s="86">
        <v>5867368.6200000001</v>
      </c>
      <c r="G60" s="86">
        <v>0</v>
      </c>
      <c r="H60" s="86">
        <v>0</v>
      </c>
      <c r="I60" s="239" t="s">
        <v>229</v>
      </c>
      <c r="J60" s="93" t="s">
        <v>269</v>
      </c>
      <c r="K60" s="245" t="s">
        <v>157</v>
      </c>
      <c r="L60" s="73"/>
      <c r="M60" s="44"/>
    </row>
    <row r="61" spans="1:13" s="36" customFormat="1" ht="109.5" customHeight="1">
      <c r="A61" s="60">
        <v>15</v>
      </c>
      <c r="B61" s="74" t="s">
        <v>270</v>
      </c>
      <c r="C61" s="73" t="s">
        <v>271</v>
      </c>
      <c r="D61" s="73" t="s">
        <v>272</v>
      </c>
      <c r="E61" s="87">
        <v>25</v>
      </c>
      <c r="F61" s="86">
        <v>0</v>
      </c>
      <c r="G61" s="86">
        <v>0</v>
      </c>
      <c r="H61" s="86">
        <v>0</v>
      </c>
      <c r="I61" s="239" t="s">
        <v>229</v>
      </c>
      <c r="J61" s="93" t="s">
        <v>274</v>
      </c>
      <c r="K61" s="245" t="s">
        <v>157</v>
      </c>
      <c r="L61" s="73"/>
      <c r="M61" s="44"/>
    </row>
    <row r="62" spans="1:13" s="36" customFormat="1" ht="109.5" customHeight="1">
      <c r="A62" s="60">
        <v>16</v>
      </c>
      <c r="B62" s="74" t="s">
        <v>270</v>
      </c>
      <c r="C62" s="73" t="s">
        <v>271</v>
      </c>
      <c r="D62" s="73" t="s">
        <v>273</v>
      </c>
      <c r="E62" s="87">
        <v>25</v>
      </c>
      <c r="F62" s="86">
        <v>0</v>
      </c>
      <c r="G62" s="86">
        <v>0</v>
      </c>
      <c r="H62" s="86">
        <v>0</v>
      </c>
      <c r="I62" s="239" t="s">
        <v>229</v>
      </c>
      <c r="J62" s="93" t="s">
        <v>275</v>
      </c>
      <c r="K62" s="245" t="s">
        <v>157</v>
      </c>
      <c r="L62" s="73"/>
      <c r="M62" s="44"/>
    </row>
    <row r="63" spans="1:13" s="36" customFormat="1" ht="109.5" customHeight="1">
      <c r="A63" s="60">
        <v>17</v>
      </c>
      <c r="B63" s="74" t="s">
        <v>277</v>
      </c>
      <c r="C63" s="73" t="s">
        <v>278</v>
      </c>
      <c r="D63" s="73"/>
      <c r="E63" s="87"/>
      <c r="F63" s="86">
        <v>170000</v>
      </c>
      <c r="G63" s="86">
        <v>0</v>
      </c>
      <c r="H63" s="86">
        <v>0</v>
      </c>
      <c r="I63" s="239" t="s">
        <v>190</v>
      </c>
      <c r="J63" s="93" t="s">
        <v>279</v>
      </c>
      <c r="K63" s="245" t="s">
        <v>157</v>
      </c>
      <c r="L63" s="73"/>
      <c r="M63" s="44"/>
    </row>
    <row r="64" spans="1:13" s="36" customFormat="1" ht="81.75" customHeight="1">
      <c r="A64" s="60"/>
      <c r="B64" s="74"/>
      <c r="C64" s="73"/>
      <c r="D64" s="73"/>
      <c r="E64" s="87"/>
      <c r="F64" s="86"/>
      <c r="G64" s="86"/>
      <c r="H64" s="86"/>
      <c r="I64" s="239"/>
      <c r="J64" s="93"/>
      <c r="K64" s="245"/>
      <c r="L64" s="73"/>
      <c r="M64" s="44"/>
    </row>
    <row r="65" spans="1:19" s="36" customFormat="1" ht="15" customHeight="1">
      <c r="A65" s="313"/>
      <c r="B65" s="314" t="s">
        <v>16</v>
      </c>
      <c r="C65" s="322" t="s">
        <v>48</v>
      </c>
      <c r="D65" s="322" t="s">
        <v>48</v>
      </c>
      <c r="E65" s="315">
        <f>E53+E54+E55+E56+E57+E58+E59+E60+E61+E62+E63+E64</f>
        <v>23274.799999999999</v>
      </c>
      <c r="F65" s="315">
        <f>F53+F54+F55+F56+F57+F58+F59+F60+F61+F62+F63</f>
        <v>38065864.350000001</v>
      </c>
      <c r="G65" s="316">
        <f>G53+G54+G55+G56+G57+G58+G59+G60+G61+G62+G63+G64</f>
        <v>0</v>
      </c>
      <c r="H65" s="315">
        <f>H53+H54+H55+H56+H57+H58+H59+H60+H61+H62+H63+H64</f>
        <v>2324.6999999999998</v>
      </c>
      <c r="I65" s="323" t="s">
        <v>48</v>
      </c>
      <c r="J65" s="322" t="s">
        <v>48</v>
      </c>
      <c r="K65" s="322" t="s">
        <v>48</v>
      </c>
      <c r="L65" s="322" t="s">
        <v>48</v>
      </c>
    </row>
    <row r="66" spans="1:19" s="320" customFormat="1" ht="30.75" customHeight="1">
      <c r="A66" s="59"/>
      <c r="B66" s="64" t="s">
        <v>466</v>
      </c>
      <c r="C66" s="87"/>
      <c r="D66" s="87"/>
      <c r="E66" s="78">
        <f>E51+E65</f>
        <v>31999.8</v>
      </c>
      <c r="F66" s="78">
        <f>F51+F65</f>
        <v>39408663.350000001</v>
      </c>
      <c r="G66" s="99">
        <f>G65+G51</f>
        <v>1262701.71</v>
      </c>
      <c r="H66" s="78">
        <f>H65+H51</f>
        <v>2324.6999999999998</v>
      </c>
      <c r="I66" s="240"/>
      <c r="J66" s="87"/>
      <c r="K66" s="87"/>
      <c r="L66" s="87"/>
    </row>
    <row r="67" spans="1:19" s="36" customFormat="1" ht="21.75" customHeight="1">
      <c r="A67" s="317" t="s">
        <v>144</v>
      </c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19"/>
      <c r="N67" s="38"/>
      <c r="O67" s="39"/>
    </row>
    <row r="68" spans="1:19" s="36" customFormat="1" ht="111.75" customHeight="1">
      <c r="A68" s="61">
        <v>1</v>
      </c>
      <c r="B68" s="263" t="s">
        <v>45</v>
      </c>
      <c r="C68" s="263" t="s">
        <v>131</v>
      </c>
      <c r="D68" s="245" t="s">
        <v>132</v>
      </c>
      <c r="E68" s="245">
        <v>145.9</v>
      </c>
      <c r="F68" s="246">
        <v>608242</v>
      </c>
      <c r="G68" s="246">
        <v>608242</v>
      </c>
      <c r="H68" s="246">
        <v>1951106.11</v>
      </c>
      <c r="I68" s="247">
        <v>2017</v>
      </c>
      <c r="J68" s="245" t="s">
        <v>133</v>
      </c>
      <c r="K68" s="245" t="s">
        <v>124</v>
      </c>
      <c r="L68" s="90" t="s">
        <v>48</v>
      </c>
      <c r="M68" s="44"/>
      <c r="N68" s="264"/>
      <c r="O68" s="264"/>
      <c r="P68" s="264"/>
      <c r="Q68" s="264"/>
      <c r="R68" s="264"/>
      <c r="S68" s="264"/>
    </row>
    <row r="69" spans="1:19" s="36" customFormat="1" ht="108.75" customHeight="1">
      <c r="A69" s="61">
        <v>2</v>
      </c>
      <c r="B69" s="263" t="s">
        <v>134</v>
      </c>
      <c r="C69" s="263" t="s">
        <v>135</v>
      </c>
      <c r="D69" s="245" t="s">
        <v>136</v>
      </c>
      <c r="E69" s="245">
        <v>427.5</v>
      </c>
      <c r="F69" s="246">
        <v>402727.84</v>
      </c>
      <c r="G69" s="246">
        <v>402727.84</v>
      </c>
      <c r="H69" s="246">
        <v>5716914.75</v>
      </c>
      <c r="I69" s="247">
        <v>2019</v>
      </c>
      <c r="J69" s="245" t="s">
        <v>137</v>
      </c>
      <c r="K69" s="245" t="s">
        <v>124</v>
      </c>
      <c r="L69" s="90"/>
      <c r="M69" s="44"/>
      <c r="N69" s="264"/>
      <c r="O69" s="264"/>
      <c r="P69" s="264"/>
      <c r="Q69" s="264"/>
      <c r="R69" s="264"/>
      <c r="S69" s="264"/>
    </row>
    <row r="70" spans="1:19" s="36" customFormat="1" ht="39.75" customHeight="1">
      <c r="A70" s="72"/>
      <c r="B70" s="75" t="s">
        <v>16</v>
      </c>
      <c r="C70" s="87" t="s">
        <v>48</v>
      </c>
      <c r="D70" s="87" t="s">
        <v>48</v>
      </c>
      <c r="E70" s="84">
        <f>SUM(E68:E69)</f>
        <v>573.4</v>
      </c>
      <c r="F70" s="84">
        <f>F69+F68</f>
        <v>1010969.8400000001</v>
      </c>
      <c r="G70" s="84">
        <f>G69+G68</f>
        <v>1010969.8400000001</v>
      </c>
      <c r="H70" s="84">
        <f>H69+H68</f>
        <v>7668020.8600000003</v>
      </c>
      <c r="I70" s="240" t="s">
        <v>48</v>
      </c>
      <c r="J70" s="87" t="s">
        <v>48</v>
      </c>
      <c r="K70" s="87" t="s">
        <v>48</v>
      </c>
      <c r="L70" s="87" t="s">
        <v>48</v>
      </c>
    </row>
    <row r="71" spans="1:19" s="36" customFormat="1" ht="39" customHeight="1">
      <c r="A71" s="283" t="s">
        <v>145</v>
      </c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5"/>
      <c r="M71" s="44"/>
    </row>
    <row r="72" spans="1:19" s="36" customFormat="1" ht="37.5" customHeight="1">
      <c r="A72" s="59">
        <v>1</v>
      </c>
      <c r="B72" s="73" t="s">
        <v>46</v>
      </c>
      <c r="C72" s="73" t="s">
        <v>404</v>
      </c>
      <c r="D72" s="87" t="s">
        <v>48</v>
      </c>
      <c r="E72" s="151">
        <v>2.0920000000000001</v>
      </c>
      <c r="F72" s="97">
        <v>0</v>
      </c>
      <c r="G72" s="97">
        <v>0</v>
      </c>
      <c r="H72" s="114">
        <f>F72-G72</f>
        <v>0</v>
      </c>
      <c r="I72" s="241" t="s">
        <v>177</v>
      </c>
      <c r="J72" s="73" t="s">
        <v>402</v>
      </c>
      <c r="K72" s="73" t="s">
        <v>280</v>
      </c>
      <c r="L72" s="66"/>
      <c r="M72" s="44"/>
    </row>
    <row r="73" spans="1:19" s="36" customFormat="1" ht="39.75" customHeight="1">
      <c r="A73" s="59">
        <v>2</v>
      </c>
      <c r="B73" s="73" t="s">
        <v>46</v>
      </c>
      <c r="C73" s="73" t="s">
        <v>403</v>
      </c>
      <c r="D73" s="87" t="s">
        <v>48</v>
      </c>
      <c r="E73" s="151">
        <v>0.27</v>
      </c>
      <c r="F73" s="97">
        <v>0</v>
      </c>
      <c r="G73" s="97">
        <v>0</v>
      </c>
      <c r="H73" s="114">
        <f t="shared" ref="H73:H94" si="0">F73-G73</f>
        <v>0</v>
      </c>
      <c r="I73" s="241" t="s">
        <v>177</v>
      </c>
      <c r="J73" s="73" t="s">
        <v>402</v>
      </c>
      <c r="K73" s="73" t="s">
        <v>280</v>
      </c>
      <c r="L73" s="66"/>
      <c r="M73" s="44"/>
    </row>
    <row r="74" spans="1:19" s="36" customFormat="1" ht="38.25" customHeight="1">
      <c r="A74" s="59">
        <v>3</v>
      </c>
      <c r="B74" s="73" t="s">
        <v>46</v>
      </c>
      <c r="C74" s="73" t="s">
        <v>405</v>
      </c>
      <c r="D74" s="87" t="s">
        <v>48</v>
      </c>
      <c r="E74" s="151">
        <v>0.78</v>
      </c>
      <c r="F74" s="97">
        <v>0</v>
      </c>
      <c r="G74" s="97">
        <v>0</v>
      </c>
      <c r="H74" s="114">
        <f t="shared" si="0"/>
        <v>0</v>
      </c>
      <c r="I74" s="241" t="s">
        <v>177</v>
      </c>
      <c r="J74" s="73" t="s">
        <v>402</v>
      </c>
      <c r="K74" s="73" t="s">
        <v>280</v>
      </c>
      <c r="L74" s="66"/>
      <c r="M74" s="44"/>
    </row>
    <row r="75" spans="1:19" s="36" customFormat="1" ht="38.25" customHeight="1">
      <c r="A75" s="59">
        <v>4</v>
      </c>
      <c r="B75" s="73" t="s">
        <v>46</v>
      </c>
      <c r="C75" s="73" t="s">
        <v>406</v>
      </c>
      <c r="D75" s="87" t="s">
        <v>48</v>
      </c>
      <c r="E75" s="151">
        <v>0.55000000000000004</v>
      </c>
      <c r="F75" s="97">
        <v>0</v>
      </c>
      <c r="G75" s="97">
        <v>0</v>
      </c>
      <c r="H75" s="114">
        <f t="shared" si="0"/>
        <v>0</v>
      </c>
      <c r="I75" s="241" t="s">
        <v>177</v>
      </c>
      <c r="J75" s="73" t="s">
        <v>402</v>
      </c>
      <c r="K75" s="73" t="s">
        <v>280</v>
      </c>
      <c r="L75" s="66"/>
      <c r="M75" s="44"/>
    </row>
    <row r="76" spans="1:19" s="36" customFormat="1" ht="39.75" customHeight="1">
      <c r="A76" s="59">
        <v>5</v>
      </c>
      <c r="B76" s="73" t="s">
        <v>46</v>
      </c>
      <c r="C76" s="73" t="s">
        <v>407</v>
      </c>
      <c r="D76" s="87" t="s">
        <v>48</v>
      </c>
      <c r="E76" s="151">
        <v>0.83</v>
      </c>
      <c r="F76" s="97">
        <v>0</v>
      </c>
      <c r="G76" s="97">
        <v>0</v>
      </c>
      <c r="H76" s="114">
        <f t="shared" si="0"/>
        <v>0</v>
      </c>
      <c r="I76" s="241" t="s">
        <v>177</v>
      </c>
      <c r="J76" s="73" t="s">
        <v>402</v>
      </c>
      <c r="K76" s="73" t="s">
        <v>280</v>
      </c>
      <c r="L76" s="66"/>
      <c r="M76" s="44"/>
    </row>
    <row r="77" spans="1:19" s="36" customFormat="1" ht="39" customHeight="1">
      <c r="A77" s="59">
        <v>6</v>
      </c>
      <c r="B77" s="73" t="s">
        <v>46</v>
      </c>
      <c r="C77" s="73" t="s">
        <v>408</v>
      </c>
      <c r="D77" s="87" t="s">
        <v>48</v>
      </c>
      <c r="E77" s="151">
        <v>1.48</v>
      </c>
      <c r="F77" s="97">
        <v>0</v>
      </c>
      <c r="G77" s="97">
        <v>0</v>
      </c>
      <c r="H77" s="114">
        <f t="shared" si="0"/>
        <v>0</v>
      </c>
      <c r="I77" s="241" t="s">
        <v>177</v>
      </c>
      <c r="J77" s="73" t="s">
        <v>402</v>
      </c>
      <c r="K77" s="73" t="s">
        <v>280</v>
      </c>
      <c r="L77" s="66"/>
      <c r="M77" s="44"/>
    </row>
    <row r="78" spans="1:19" s="36" customFormat="1" ht="38.25" customHeight="1">
      <c r="A78" s="59">
        <v>7</v>
      </c>
      <c r="B78" s="73" t="s">
        <v>46</v>
      </c>
      <c r="C78" s="73" t="s">
        <v>409</v>
      </c>
      <c r="D78" s="87" t="s">
        <v>48</v>
      </c>
      <c r="E78" s="151">
        <v>0.53</v>
      </c>
      <c r="F78" s="97">
        <v>0</v>
      </c>
      <c r="G78" s="97">
        <v>0</v>
      </c>
      <c r="H78" s="114">
        <f t="shared" si="0"/>
        <v>0</v>
      </c>
      <c r="I78" s="241" t="s">
        <v>177</v>
      </c>
      <c r="J78" s="73" t="s">
        <v>402</v>
      </c>
      <c r="K78" s="73" t="s">
        <v>280</v>
      </c>
      <c r="L78" s="66"/>
      <c r="M78" s="44"/>
    </row>
    <row r="79" spans="1:19" s="36" customFormat="1" ht="39.75" customHeight="1">
      <c r="A79" s="59">
        <v>8</v>
      </c>
      <c r="B79" s="73" t="s">
        <v>46</v>
      </c>
      <c r="C79" s="73" t="s">
        <v>410</v>
      </c>
      <c r="D79" s="87" t="s">
        <v>48</v>
      </c>
      <c r="E79" s="151">
        <v>0.6</v>
      </c>
      <c r="F79" s="97">
        <v>0</v>
      </c>
      <c r="G79" s="97">
        <v>0</v>
      </c>
      <c r="H79" s="114">
        <f t="shared" si="0"/>
        <v>0</v>
      </c>
      <c r="I79" s="241" t="s">
        <v>177</v>
      </c>
      <c r="J79" s="73" t="s">
        <v>402</v>
      </c>
      <c r="K79" s="73" t="s">
        <v>280</v>
      </c>
      <c r="L79" s="66"/>
      <c r="M79" s="44"/>
    </row>
    <row r="80" spans="1:19" s="36" customFormat="1" ht="39.75" customHeight="1">
      <c r="A80" s="59">
        <v>9</v>
      </c>
      <c r="B80" s="73" t="s">
        <v>46</v>
      </c>
      <c r="C80" s="73" t="s">
        <v>411</v>
      </c>
      <c r="D80" s="87" t="s">
        <v>48</v>
      </c>
      <c r="E80" s="151">
        <v>0.82</v>
      </c>
      <c r="F80" s="97">
        <v>0</v>
      </c>
      <c r="G80" s="97">
        <v>0</v>
      </c>
      <c r="H80" s="114">
        <f t="shared" si="0"/>
        <v>0</v>
      </c>
      <c r="I80" s="241" t="s">
        <v>177</v>
      </c>
      <c r="J80" s="73" t="s">
        <v>402</v>
      </c>
      <c r="K80" s="73" t="s">
        <v>280</v>
      </c>
      <c r="L80" s="66"/>
      <c r="M80" s="44"/>
    </row>
    <row r="81" spans="1:13" s="36" customFormat="1" ht="39" customHeight="1">
      <c r="A81" s="59">
        <v>10</v>
      </c>
      <c r="B81" s="73" t="s">
        <v>46</v>
      </c>
      <c r="C81" s="73" t="s">
        <v>412</v>
      </c>
      <c r="D81" s="87" t="s">
        <v>48</v>
      </c>
      <c r="E81" s="151">
        <v>0.46</v>
      </c>
      <c r="F81" s="97">
        <v>0</v>
      </c>
      <c r="G81" s="97">
        <v>0</v>
      </c>
      <c r="H81" s="114">
        <f t="shared" si="0"/>
        <v>0</v>
      </c>
      <c r="I81" s="241" t="s">
        <v>177</v>
      </c>
      <c r="J81" s="73" t="s">
        <v>402</v>
      </c>
      <c r="K81" s="73" t="s">
        <v>280</v>
      </c>
      <c r="L81" s="66"/>
      <c r="M81" s="44"/>
    </row>
    <row r="82" spans="1:13" s="36" customFormat="1" ht="39" customHeight="1">
      <c r="A82" s="59">
        <v>11</v>
      </c>
      <c r="B82" s="73" t="s">
        <v>46</v>
      </c>
      <c r="C82" s="73" t="s">
        <v>413</v>
      </c>
      <c r="D82" s="87" t="s">
        <v>48</v>
      </c>
      <c r="E82" s="98">
        <v>0.8</v>
      </c>
      <c r="F82" s="97">
        <v>0</v>
      </c>
      <c r="G82" s="97">
        <v>0</v>
      </c>
      <c r="H82" s="114">
        <f t="shared" si="0"/>
        <v>0</v>
      </c>
      <c r="I82" s="241" t="s">
        <v>177</v>
      </c>
      <c r="J82" s="73" t="s">
        <v>402</v>
      </c>
      <c r="K82" s="73" t="s">
        <v>280</v>
      </c>
      <c r="L82" s="66"/>
      <c r="M82" s="44"/>
    </row>
    <row r="83" spans="1:13" s="36" customFormat="1" ht="39" customHeight="1">
      <c r="A83" s="59">
        <v>12</v>
      </c>
      <c r="B83" s="73" t="s">
        <v>46</v>
      </c>
      <c r="C83" s="73" t="s">
        <v>414</v>
      </c>
      <c r="D83" s="87" t="s">
        <v>48</v>
      </c>
      <c r="E83" s="98">
        <v>3.39</v>
      </c>
      <c r="F83" s="97">
        <v>0</v>
      </c>
      <c r="G83" s="97">
        <v>0</v>
      </c>
      <c r="H83" s="114">
        <f t="shared" si="0"/>
        <v>0</v>
      </c>
      <c r="I83" s="241" t="s">
        <v>177</v>
      </c>
      <c r="J83" s="73" t="s">
        <v>402</v>
      </c>
      <c r="K83" s="73" t="s">
        <v>280</v>
      </c>
      <c r="L83" s="66"/>
      <c r="M83" s="44"/>
    </row>
    <row r="84" spans="1:13" s="36" customFormat="1" ht="36.75" customHeight="1">
      <c r="A84" s="59">
        <v>13</v>
      </c>
      <c r="B84" s="73" t="s">
        <v>46</v>
      </c>
      <c r="C84" s="73" t="s">
        <v>415</v>
      </c>
      <c r="D84" s="87" t="s">
        <v>48</v>
      </c>
      <c r="E84" s="98">
        <v>0.73</v>
      </c>
      <c r="F84" s="97">
        <v>0</v>
      </c>
      <c r="G84" s="97">
        <v>0</v>
      </c>
      <c r="H84" s="114">
        <f t="shared" si="0"/>
        <v>0</v>
      </c>
      <c r="I84" s="241" t="s">
        <v>177</v>
      </c>
      <c r="J84" s="73" t="s">
        <v>402</v>
      </c>
      <c r="K84" s="73" t="s">
        <v>280</v>
      </c>
      <c r="L84" s="66"/>
      <c r="M84" s="44"/>
    </row>
    <row r="85" spans="1:13" s="36" customFormat="1" ht="36" customHeight="1">
      <c r="A85" s="59">
        <v>14</v>
      </c>
      <c r="B85" s="73" t="s">
        <v>46</v>
      </c>
      <c r="C85" s="73" t="s">
        <v>416</v>
      </c>
      <c r="D85" s="87" t="s">
        <v>48</v>
      </c>
      <c r="E85" s="98">
        <v>0.47</v>
      </c>
      <c r="F85" s="97">
        <v>0</v>
      </c>
      <c r="G85" s="97">
        <v>0</v>
      </c>
      <c r="H85" s="114">
        <f t="shared" si="0"/>
        <v>0</v>
      </c>
      <c r="I85" s="241" t="s">
        <v>177</v>
      </c>
      <c r="J85" s="73" t="s">
        <v>402</v>
      </c>
      <c r="K85" s="73" t="s">
        <v>280</v>
      </c>
      <c r="L85" s="66"/>
      <c r="M85" s="44"/>
    </row>
    <row r="86" spans="1:13" s="36" customFormat="1" ht="38.25" customHeight="1">
      <c r="A86" s="59">
        <v>15</v>
      </c>
      <c r="B86" s="73" t="s">
        <v>46</v>
      </c>
      <c r="C86" s="73" t="s">
        <v>417</v>
      </c>
      <c r="D86" s="87" t="s">
        <v>48</v>
      </c>
      <c r="E86" s="98">
        <v>0.374</v>
      </c>
      <c r="F86" s="97">
        <v>0</v>
      </c>
      <c r="G86" s="97">
        <v>0</v>
      </c>
      <c r="H86" s="114">
        <f t="shared" si="0"/>
        <v>0</v>
      </c>
      <c r="I86" s="241" t="s">
        <v>177</v>
      </c>
      <c r="J86" s="73" t="s">
        <v>402</v>
      </c>
      <c r="K86" s="73" t="s">
        <v>280</v>
      </c>
      <c r="L86" s="66"/>
      <c r="M86" s="44"/>
    </row>
    <row r="87" spans="1:13" s="36" customFormat="1" ht="36.75" customHeight="1">
      <c r="A87" s="59">
        <v>16</v>
      </c>
      <c r="B87" s="73" t="s">
        <v>46</v>
      </c>
      <c r="C87" s="73" t="s">
        <v>418</v>
      </c>
      <c r="D87" s="87" t="s">
        <v>48</v>
      </c>
      <c r="E87" s="98">
        <v>0.1</v>
      </c>
      <c r="F87" s="97">
        <v>0</v>
      </c>
      <c r="G87" s="97">
        <v>0</v>
      </c>
      <c r="H87" s="114">
        <f t="shared" si="0"/>
        <v>0</v>
      </c>
      <c r="I87" s="241" t="s">
        <v>177</v>
      </c>
      <c r="J87" s="73" t="s">
        <v>402</v>
      </c>
      <c r="K87" s="73" t="s">
        <v>280</v>
      </c>
      <c r="L87" s="66"/>
      <c r="M87" s="44"/>
    </row>
    <row r="88" spans="1:13" s="36" customFormat="1" ht="36.75" customHeight="1">
      <c r="A88" s="59">
        <v>17</v>
      </c>
      <c r="B88" s="73" t="s">
        <v>46</v>
      </c>
      <c r="C88" s="73" t="s">
        <v>419</v>
      </c>
      <c r="D88" s="87" t="s">
        <v>48</v>
      </c>
      <c r="E88" s="98">
        <v>0.7</v>
      </c>
      <c r="F88" s="97">
        <v>0</v>
      </c>
      <c r="G88" s="97">
        <v>0</v>
      </c>
      <c r="H88" s="114">
        <f t="shared" si="0"/>
        <v>0</v>
      </c>
      <c r="I88" s="241" t="s">
        <v>177</v>
      </c>
      <c r="J88" s="73" t="s">
        <v>402</v>
      </c>
      <c r="K88" s="73" t="s">
        <v>280</v>
      </c>
      <c r="L88" s="66"/>
      <c r="M88" s="44"/>
    </row>
    <row r="89" spans="1:13" s="36" customFormat="1" ht="36.75" customHeight="1">
      <c r="A89" s="59">
        <v>18</v>
      </c>
      <c r="B89" s="73" t="s">
        <v>46</v>
      </c>
      <c r="C89" s="73" t="s">
        <v>420</v>
      </c>
      <c r="D89" s="87" t="s">
        <v>48</v>
      </c>
      <c r="E89" s="98">
        <v>0.6</v>
      </c>
      <c r="F89" s="97">
        <v>0</v>
      </c>
      <c r="G89" s="97">
        <v>0</v>
      </c>
      <c r="H89" s="114">
        <f t="shared" si="0"/>
        <v>0</v>
      </c>
      <c r="I89" s="241" t="s">
        <v>177</v>
      </c>
      <c r="J89" s="73" t="s">
        <v>402</v>
      </c>
      <c r="K89" s="73" t="s">
        <v>280</v>
      </c>
      <c r="L89" s="66"/>
      <c r="M89" s="44"/>
    </row>
    <row r="90" spans="1:13" s="36" customFormat="1" ht="52.5" customHeight="1">
      <c r="A90" s="59">
        <v>19</v>
      </c>
      <c r="B90" s="73" t="s">
        <v>46</v>
      </c>
      <c r="C90" s="73" t="s">
        <v>421</v>
      </c>
      <c r="D90" s="87" t="s">
        <v>48</v>
      </c>
      <c r="E90" s="98">
        <v>8.5000000000000006E-2</v>
      </c>
      <c r="F90" s="97">
        <v>0</v>
      </c>
      <c r="G90" s="97">
        <v>0</v>
      </c>
      <c r="H90" s="114">
        <f t="shared" si="0"/>
        <v>0</v>
      </c>
      <c r="I90" s="241" t="s">
        <v>177</v>
      </c>
      <c r="J90" s="73" t="s">
        <v>402</v>
      </c>
      <c r="K90" s="73" t="s">
        <v>280</v>
      </c>
      <c r="L90" s="66"/>
      <c r="M90" s="44"/>
    </row>
    <row r="91" spans="1:13" s="36" customFormat="1" ht="36" customHeight="1">
      <c r="A91" s="59">
        <v>20</v>
      </c>
      <c r="B91" s="73" t="s">
        <v>46</v>
      </c>
      <c r="C91" s="73" t="s">
        <v>422</v>
      </c>
      <c r="D91" s="87" t="s">
        <v>48</v>
      </c>
      <c r="E91" s="98">
        <v>0.24</v>
      </c>
      <c r="F91" s="97">
        <v>0</v>
      </c>
      <c r="G91" s="97">
        <v>0</v>
      </c>
      <c r="H91" s="114">
        <f t="shared" si="0"/>
        <v>0</v>
      </c>
      <c r="I91" s="241" t="s">
        <v>177</v>
      </c>
      <c r="J91" s="73" t="s">
        <v>402</v>
      </c>
      <c r="K91" s="73" t="s">
        <v>280</v>
      </c>
      <c r="L91" s="66"/>
      <c r="M91" s="44"/>
    </row>
    <row r="92" spans="1:13" s="36" customFormat="1" ht="36" customHeight="1">
      <c r="A92" s="59">
        <v>21</v>
      </c>
      <c r="B92" s="73" t="s">
        <v>46</v>
      </c>
      <c r="C92" s="73" t="s">
        <v>423</v>
      </c>
      <c r="D92" s="87" t="s">
        <v>48</v>
      </c>
      <c r="E92" s="98">
        <v>0.44500000000000001</v>
      </c>
      <c r="F92" s="97">
        <v>0</v>
      </c>
      <c r="G92" s="97">
        <v>0</v>
      </c>
      <c r="H92" s="114">
        <f t="shared" si="0"/>
        <v>0</v>
      </c>
      <c r="I92" s="241" t="s">
        <v>177</v>
      </c>
      <c r="J92" s="73" t="s">
        <v>402</v>
      </c>
      <c r="K92" s="73" t="s">
        <v>280</v>
      </c>
      <c r="L92" s="66"/>
      <c r="M92" s="44"/>
    </row>
    <row r="93" spans="1:13" s="36" customFormat="1" ht="36" customHeight="1">
      <c r="A93" s="59">
        <v>22</v>
      </c>
      <c r="B93" s="73" t="s">
        <v>46</v>
      </c>
      <c r="C93" s="73" t="s">
        <v>424</v>
      </c>
      <c r="D93" s="87" t="s">
        <v>48</v>
      </c>
      <c r="E93" s="98">
        <v>0.35</v>
      </c>
      <c r="F93" s="97">
        <v>0</v>
      </c>
      <c r="G93" s="97">
        <v>0</v>
      </c>
      <c r="H93" s="114">
        <f t="shared" si="0"/>
        <v>0</v>
      </c>
      <c r="I93" s="241" t="s">
        <v>177</v>
      </c>
      <c r="J93" s="73" t="s">
        <v>402</v>
      </c>
      <c r="K93" s="73" t="s">
        <v>280</v>
      </c>
      <c r="L93" s="66"/>
      <c r="M93" s="44"/>
    </row>
    <row r="94" spans="1:13" s="36" customFormat="1" ht="39.75" customHeight="1">
      <c r="A94" s="59">
        <v>23</v>
      </c>
      <c r="B94" s="73" t="s">
        <v>46</v>
      </c>
      <c r="C94" s="73" t="s">
        <v>425</v>
      </c>
      <c r="D94" s="87" t="s">
        <v>48</v>
      </c>
      <c r="E94" s="98">
        <v>0.1</v>
      </c>
      <c r="F94" s="97">
        <v>0</v>
      </c>
      <c r="G94" s="97">
        <v>0</v>
      </c>
      <c r="H94" s="114">
        <f t="shared" si="0"/>
        <v>0</v>
      </c>
      <c r="I94" s="241" t="s">
        <v>177</v>
      </c>
      <c r="J94" s="73" t="s">
        <v>402</v>
      </c>
      <c r="K94" s="73" t="s">
        <v>280</v>
      </c>
      <c r="L94" s="66"/>
      <c r="M94" s="44"/>
    </row>
    <row r="95" spans="1:13" s="36" customFormat="1" ht="24" customHeight="1">
      <c r="A95" s="59"/>
      <c r="B95" s="65" t="s">
        <v>16</v>
      </c>
      <c r="C95" s="87" t="s">
        <v>48</v>
      </c>
      <c r="D95" s="87" t="s">
        <v>48</v>
      </c>
      <c r="E95" s="154">
        <f>SUM(E72:E94)</f>
        <v>16.796000000000006</v>
      </c>
      <c r="F95" s="154">
        <f>SUM(F72:F94)</f>
        <v>0</v>
      </c>
      <c r="G95" s="154">
        <f>SUM(G72:G94)</f>
        <v>0</v>
      </c>
      <c r="H95" s="171">
        <f>SUM(H72:H94)</f>
        <v>0</v>
      </c>
      <c r="I95" s="240" t="s">
        <v>48</v>
      </c>
      <c r="J95" s="87" t="s">
        <v>48</v>
      </c>
      <c r="K95" s="87" t="s">
        <v>48</v>
      </c>
      <c r="L95" s="87" t="s">
        <v>48</v>
      </c>
      <c r="M95" s="234"/>
    </row>
    <row r="96" spans="1:13" s="36" customFormat="1" ht="24.75" customHeight="1">
      <c r="A96" s="279" t="s">
        <v>146</v>
      </c>
      <c r="B96" s="280"/>
      <c r="C96" s="280"/>
      <c r="D96" s="280"/>
      <c r="E96" s="280"/>
      <c r="F96" s="280"/>
      <c r="G96" s="280"/>
      <c r="H96" s="280"/>
      <c r="I96" s="280"/>
      <c r="J96" s="280"/>
      <c r="K96" s="280"/>
      <c r="L96" s="281"/>
      <c r="M96" s="44"/>
    </row>
    <row r="97" spans="1:14" s="36" customFormat="1" ht="115.5" customHeight="1">
      <c r="A97" s="59">
        <v>1</v>
      </c>
      <c r="B97" s="77" t="s">
        <v>138</v>
      </c>
      <c r="C97" s="77" t="s">
        <v>139</v>
      </c>
      <c r="D97" s="77" t="s">
        <v>140</v>
      </c>
      <c r="E97" s="76">
        <v>43.3</v>
      </c>
      <c r="F97" s="261">
        <v>181356</v>
      </c>
      <c r="G97" s="261">
        <v>181356</v>
      </c>
      <c r="H97" s="76">
        <v>511801.67</v>
      </c>
      <c r="I97" s="262" t="s">
        <v>141</v>
      </c>
      <c r="J97" s="263" t="s">
        <v>142</v>
      </c>
      <c r="K97" s="245" t="s">
        <v>124</v>
      </c>
      <c r="L97" s="76">
        <v>0</v>
      </c>
      <c r="M97" s="44"/>
      <c r="N97" s="49"/>
    </row>
    <row r="98" spans="1:14" s="36" customFormat="1" ht="36.75" customHeight="1">
      <c r="A98" s="59"/>
      <c r="B98" s="64" t="s">
        <v>16</v>
      </c>
      <c r="C98" s="77">
        <v>0</v>
      </c>
      <c r="D98" s="76">
        <v>0</v>
      </c>
      <c r="E98" s="78">
        <v>43.3</v>
      </c>
      <c r="F98" s="78">
        <v>181356</v>
      </c>
      <c r="G98" s="78">
        <v>181356</v>
      </c>
      <c r="H98" s="78">
        <v>511801.67</v>
      </c>
      <c r="I98" s="242"/>
      <c r="J98" s="77">
        <v>0</v>
      </c>
      <c r="K98" s="77">
        <v>0</v>
      </c>
      <c r="L98" s="76">
        <v>0</v>
      </c>
      <c r="M98" s="44"/>
      <c r="N98" s="37"/>
    </row>
  </sheetData>
  <mergeCells count="7">
    <mergeCell ref="A96:L96"/>
    <mergeCell ref="A45:L45"/>
    <mergeCell ref="A67:L67"/>
    <mergeCell ref="A71:L71"/>
    <mergeCell ref="A7:L7"/>
    <mergeCell ref="A16:L16"/>
    <mergeCell ref="A52:L52"/>
  </mergeCells>
  <phoneticPr fontId="0" type="noConversion"/>
  <printOptions horizontalCentered="1" verticalCentered="1"/>
  <pageMargins left="0.75" right="0.19685039370078741" top="0.74803149606299213" bottom="0.35433070866141736" header="0.31496062992125984" footer="0.31496062992125984"/>
  <pageSetup paperSize="9" scale="90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I181"/>
  <sheetViews>
    <sheetView zoomScale="120" zoomScaleNormal="120" zoomScalePageLayoutView="110" workbookViewId="0">
      <selection activeCell="C65" sqref="C65"/>
    </sheetView>
  </sheetViews>
  <sheetFormatPr defaultRowHeight="12.75"/>
  <cols>
    <col min="1" max="1" width="8.42578125" style="9" customWidth="1"/>
    <col min="2" max="2" width="23" style="11" customWidth="1"/>
    <col min="3" max="3" width="15.85546875" style="11" customWidth="1"/>
    <col min="4" max="4" width="14.85546875" style="53" customWidth="1"/>
    <col min="5" max="5" width="15.42578125" style="9" customWidth="1"/>
    <col min="6" max="6" width="21" style="9" customWidth="1"/>
    <col min="7" max="7" width="18.5703125" style="9" customWidth="1"/>
    <col min="8" max="8" width="17.7109375" style="9" customWidth="1"/>
    <col min="9" max="9" width="0.85546875" style="9" customWidth="1"/>
    <col min="10" max="10" width="9.140625" style="9"/>
    <col min="11" max="11" width="11.140625" style="9" customWidth="1"/>
    <col min="12" max="12" width="11.42578125" style="9" customWidth="1"/>
    <col min="13" max="16384" width="9.140625" style="9"/>
  </cols>
  <sheetData>
    <row r="2" spans="1:9">
      <c r="D2" s="57"/>
      <c r="E2" s="10" t="s">
        <v>9</v>
      </c>
    </row>
    <row r="3" spans="1:9">
      <c r="D3" s="57"/>
      <c r="E3" s="10" t="s">
        <v>10</v>
      </c>
    </row>
    <row r="5" spans="1:9" ht="13.5" thickBot="1"/>
    <row r="6" spans="1:9" ht="94.5" customHeight="1" thickBot="1">
      <c r="A6" s="12" t="s">
        <v>1</v>
      </c>
      <c r="B6" s="13" t="s">
        <v>11</v>
      </c>
      <c r="C6" s="13" t="s">
        <v>2</v>
      </c>
      <c r="D6" s="13" t="s">
        <v>15</v>
      </c>
      <c r="E6" s="13" t="s">
        <v>12</v>
      </c>
      <c r="F6" s="13" t="s">
        <v>13</v>
      </c>
      <c r="G6" s="13" t="s">
        <v>3</v>
      </c>
      <c r="H6" s="13" t="s">
        <v>14</v>
      </c>
    </row>
    <row r="7" spans="1:9" ht="15" customHeight="1">
      <c r="A7" s="14">
        <v>1</v>
      </c>
      <c r="B7" s="50">
        <v>2</v>
      </c>
      <c r="C7" s="56">
        <v>3</v>
      </c>
      <c r="D7" s="58">
        <v>4</v>
      </c>
      <c r="E7" s="16">
        <v>5</v>
      </c>
      <c r="F7" s="15">
        <v>6</v>
      </c>
      <c r="G7" s="16">
        <v>7</v>
      </c>
      <c r="H7" s="15">
        <v>8</v>
      </c>
    </row>
    <row r="8" spans="1:9" ht="25.5" customHeight="1">
      <c r="A8" s="279" t="s">
        <v>32</v>
      </c>
      <c r="B8" s="288"/>
      <c r="C8" s="288"/>
      <c r="D8" s="288"/>
      <c r="E8" s="288"/>
      <c r="F8" s="288"/>
      <c r="G8" s="288"/>
      <c r="H8" s="289"/>
    </row>
    <row r="9" spans="1:9" s="117" customFormat="1" ht="23.25" customHeight="1">
      <c r="A9" s="115">
        <v>1</v>
      </c>
      <c r="B9" s="250" t="s">
        <v>343</v>
      </c>
      <c r="C9" s="116">
        <v>618080</v>
      </c>
      <c r="D9" s="116">
        <v>189033</v>
      </c>
      <c r="E9" s="116">
        <v>2021</v>
      </c>
      <c r="F9" s="116" t="s">
        <v>345</v>
      </c>
      <c r="G9" s="116" t="s">
        <v>344</v>
      </c>
      <c r="H9" s="91" t="s">
        <v>48</v>
      </c>
      <c r="I9" s="92"/>
    </row>
    <row r="10" spans="1:9" ht="16.5" customHeight="1">
      <c r="A10" s="17"/>
      <c r="B10" s="253" t="s">
        <v>16</v>
      </c>
      <c r="C10" s="113">
        <f>C9</f>
        <v>618080</v>
      </c>
      <c r="D10" s="83">
        <f>D9</f>
        <v>189033</v>
      </c>
      <c r="E10" s="7" t="s">
        <v>48</v>
      </c>
      <c r="F10" s="7" t="s">
        <v>48</v>
      </c>
      <c r="G10" s="7" t="s">
        <v>48</v>
      </c>
      <c r="H10" s="7" t="s">
        <v>48</v>
      </c>
    </row>
    <row r="11" spans="1:9" ht="23.25" customHeight="1">
      <c r="A11" s="279" t="s">
        <v>342</v>
      </c>
      <c r="B11" s="288"/>
      <c r="C11" s="288"/>
      <c r="D11" s="288"/>
      <c r="E11" s="288"/>
      <c r="F11" s="288"/>
      <c r="G11" s="288"/>
      <c r="H11" s="289"/>
    </row>
    <row r="12" spans="1:9" s="150" customFormat="1" ht="42" customHeight="1">
      <c r="A12" s="118">
        <v>1</v>
      </c>
      <c r="B12" s="254" t="s">
        <v>276</v>
      </c>
      <c r="C12" s="124">
        <v>71000</v>
      </c>
      <c r="D12" s="125">
        <v>0</v>
      </c>
      <c r="E12" s="120">
        <v>2017</v>
      </c>
      <c r="F12" s="122" t="s">
        <v>285</v>
      </c>
      <c r="G12" s="94" t="s">
        <v>280</v>
      </c>
      <c r="H12" s="126" t="s">
        <v>48</v>
      </c>
      <c r="I12" s="149"/>
    </row>
    <row r="13" spans="1:9" s="150" customFormat="1" ht="45" customHeight="1">
      <c r="A13" s="118">
        <v>2</v>
      </c>
      <c r="B13" s="123" t="s">
        <v>281</v>
      </c>
      <c r="C13" s="124">
        <v>29000</v>
      </c>
      <c r="D13" s="125">
        <v>0</v>
      </c>
      <c r="E13" s="120">
        <v>2017</v>
      </c>
      <c r="F13" s="122" t="s">
        <v>285</v>
      </c>
      <c r="G13" s="94" t="s">
        <v>280</v>
      </c>
      <c r="H13" s="126" t="s">
        <v>48</v>
      </c>
      <c r="I13" s="149"/>
    </row>
    <row r="14" spans="1:9" s="150" customFormat="1" ht="30" customHeight="1">
      <c r="A14" s="118">
        <v>3</v>
      </c>
      <c r="B14" s="123" t="s">
        <v>282</v>
      </c>
      <c r="C14" s="124">
        <v>38000</v>
      </c>
      <c r="D14" s="125">
        <v>0</v>
      </c>
      <c r="E14" s="120">
        <v>2017</v>
      </c>
      <c r="F14" s="122" t="s">
        <v>285</v>
      </c>
      <c r="G14" s="94" t="s">
        <v>280</v>
      </c>
      <c r="H14" s="126" t="s">
        <v>48</v>
      </c>
      <c r="I14" s="149"/>
    </row>
    <row r="15" spans="1:9" s="150" customFormat="1" ht="26.25" customHeight="1">
      <c r="A15" s="118">
        <v>4</v>
      </c>
      <c r="B15" s="123" t="s">
        <v>283</v>
      </c>
      <c r="C15" s="124">
        <v>5230</v>
      </c>
      <c r="D15" s="125">
        <v>0</v>
      </c>
      <c r="E15" s="120">
        <v>2018</v>
      </c>
      <c r="F15" s="122" t="s">
        <v>284</v>
      </c>
      <c r="G15" s="94" t="s">
        <v>280</v>
      </c>
      <c r="H15" s="126" t="s">
        <v>48</v>
      </c>
      <c r="I15" s="149"/>
    </row>
    <row r="16" spans="1:9" s="150" customFormat="1" ht="42.75" customHeight="1">
      <c r="A16" s="118">
        <v>5</v>
      </c>
      <c r="B16" s="123" t="s">
        <v>283</v>
      </c>
      <c r="C16" s="124">
        <v>5230</v>
      </c>
      <c r="D16" s="125">
        <v>0</v>
      </c>
      <c r="E16" s="120">
        <v>2018</v>
      </c>
      <c r="F16" s="122" t="s">
        <v>284</v>
      </c>
      <c r="G16" s="94" t="s">
        <v>280</v>
      </c>
      <c r="H16" s="126" t="s">
        <v>48</v>
      </c>
      <c r="I16" s="149"/>
    </row>
    <row r="17" spans="1:9" s="150" customFormat="1" ht="42.75" customHeight="1">
      <c r="A17" s="118">
        <v>6</v>
      </c>
      <c r="B17" s="123" t="s">
        <v>286</v>
      </c>
      <c r="C17" s="124">
        <v>6290</v>
      </c>
      <c r="D17" s="125">
        <v>0</v>
      </c>
      <c r="E17" s="120">
        <v>2018</v>
      </c>
      <c r="F17" s="122" t="s">
        <v>284</v>
      </c>
      <c r="G17" s="94" t="s">
        <v>280</v>
      </c>
      <c r="H17" s="126"/>
      <c r="I17" s="149"/>
    </row>
    <row r="18" spans="1:9" s="150" customFormat="1" ht="42.75" customHeight="1">
      <c r="A18" s="118">
        <v>7</v>
      </c>
      <c r="B18" s="123" t="s">
        <v>287</v>
      </c>
      <c r="C18" s="124">
        <v>68600</v>
      </c>
      <c r="D18" s="125">
        <v>0</v>
      </c>
      <c r="E18" s="120">
        <v>2018</v>
      </c>
      <c r="F18" s="122" t="s">
        <v>284</v>
      </c>
      <c r="G18" s="94" t="s">
        <v>280</v>
      </c>
      <c r="H18" s="126" t="s">
        <v>48</v>
      </c>
      <c r="I18" s="149"/>
    </row>
    <row r="19" spans="1:9" s="150" customFormat="1" ht="42.75" customHeight="1">
      <c r="A19" s="118">
        <v>8</v>
      </c>
      <c r="B19" s="123" t="s">
        <v>288</v>
      </c>
      <c r="C19" s="124">
        <v>33990</v>
      </c>
      <c r="D19" s="125">
        <v>0</v>
      </c>
      <c r="E19" s="120">
        <v>2018</v>
      </c>
      <c r="F19" s="122" t="s">
        <v>284</v>
      </c>
      <c r="G19" s="94" t="s">
        <v>280</v>
      </c>
      <c r="H19" s="126" t="s">
        <v>48</v>
      </c>
      <c r="I19" s="149"/>
    </row>
    <row r="20" spans="1:9" s="150" customFormat="1" ht="42.75" customHeight="1">
      <c r="A20" s="118">
        <v>9</v>
      </c>
      <c r="B20" s="123" t="s">
        <v>289</v>
      </c>
      <c r="C20" s="124">
        <v>30900</v>
      </c>
      <c r="D20" s="125">
        <v>0</v>
      </c>
      <c r="E20" s="120">
        <v>2018</v>
      </c>
      <c r="F20" s="122" t="s">
        <v>284</v>
      </c>
      <c r="G20" s="94" t="s">
        <v>280</v>
      </c>
      <c r="H20" s="126" t="s">
        <v>48</v>
      </c>
      <c r="I20" s="149"/>
    </row>
    <row r="21" spans="1:9" s="150" customFormat="1" ht="42.75" customHeight="1">
      <c r="A21" s="118">
        <v>10</v>
      </c>
      <c r="B21" s="123" t="s">
        <v>290</v>
      </c>
      <c r="C21" s="124">
        <v>30990</v>
      </c>
      <c r="D21" s="125">
        <v>0</v>
      </c>
      <c r="E21" s="120">
        <v>2018</v>
      </c>
      <c r="F21" s="122" t="s">
        <v>284</v>
      </c>
      <c r="G21" s="94" t="s">
        <v>280</v>
      </c>
      <c r="H21" s="126" t="s">
        <v>48</v>
      </c>
      <c r="I21" s="149"/>
    </row>
    <row r="22" spans="1:9" s="150" customFormat="1" ht="42.75" customHeight="1">
      <c r="A22" s="118">
        <v>11</v>
      </c>
      <c r="B22" s="123" t="s">
        <v>291</v>
      </c>
      <c r="C22" s="124">
        <v>37590</v>
      </c>
      <c r="D22" s="125">
        <v>0</v>
      </c>
      <c r="E22" s="120">
        <v>2019</v>
      </c>
      <c r="F22" s="122" t="s">
        <v>292</v>
      </c>
      <c r="G22" s="94" t="s">
        <v>280</v>
      </c>
      <c r="H22" s="126" t="s">
        <v>48</v>
      </c>
      <c r="I22" s="149"/>
    </row>
    <row r="23" spans="1:9" s="150" customFormat="1" ht="42.75" customHeight="1">
      <c r="A23" s="118">
        <v>12</v>
      </c>
      <c r="B23" s="123" t="s">
        <v>293</v>
      </c>
      <c r="C23" s="124">
        <v>15990</v>
      </c>
      <c r="D23" s="125">
        <v>0</v>
      </c>
      <c r="E23" s="120">
        <v>2019</v>
      </c>
      <c r="F23" s="122" t="s">
        <v>292</v>
      </c>
      <c r="G23" s="94" t="s">
        <v>280</v>
      </c>
      <c r="H23" s="126" t="s">
        <v>48</v>
      </c>
      <c r="I23" s="149"/>
    </row>
    <row r="24" spans="1:9" s="150" customFormat="1" ht="42.75" customHeight="1">
      <c r="A24" s="118">
        <v>13</v>
      </c>
      <c r="B24" s="123" t="s">
        <v>294</v>
      </c>
      <c r="C24" s="124">
        <v>18402</v>
      </c>
      <c r="D24" s="125">
        <v>0</v>
      </c>
      <c r="E24" s="120">
        <v>2020</v>
      </c>
      <c r="F24" s="122" t="s">
        <v>295</v>
      </c>
      <c r="G24" s="94" t="s">
        <v>280</v>
      </c>
      <c r="H24" s="126" t="s">
        <v>48</v>
      </c>
      <c r="I24" s="149"/>
    </row>
    <row r="25" spans="1:9" s="150" customFormat="1" ht="42.75" customHeight="1">
      <c r="A25" s="118">
        <v>14</v>
      </c>
      <c r="B25" s="123" t="s">
        <v>296</v>
      </c>
      <c r="C25" s="124">
        <v>11200</v>
      </c>
      <c r="D25" s="125">
        <v>0</v>
      </c>
      <c r="E25" s="120">
        <v>2020</v>
      </c>
      <c r="F25" s="122" t="s">
        <v>295</v>
      </c>
      <c r="G25" s="94" t="s">
        <v>280</v>
      </c>
      <c r="H25" s="126" t="s">
        <v>48</v>
      </c>
      <c r="I25" s="149"/>
    </row>
    <row r="26" spans="1:9" s="150" customFormat="1" ht="42.75" customHeight="1">
      <c r="A26" s="118">
        <v>15</v>
      </c>
      <c r="B26" s="123" t="s">
        <v>297</v>
      </c>
      <c r="C26" s="124">
        <v>1690</v>
      </c>
      <c r="D26" s="125">
        <v>0</v>
      </c>
      <c r="E26" s="120">
        <v>2020</v>
      </c>
      <c r="F26" s="122" t="s">
        <v>295</v>
      </c>
      <c r="G26" s="94" t="s">
        <v>280</v>
      </c>
      <c r="H26" s="126" t="s">
        <v>48</v>
      </c>
      <c r="I26" s="149"/>
    </row>
    <row r="27" spans="1:9" s="150" customFormat="1" ht="42.75" customHeight="1">
      <c r="A27" s="118">
        <v>16</v>
      </c>
      <c r="B27" s="123" t="s">
        <v>298</v>
      </c>
      <c r="C27" s="124">
        <v>40990</v>
      </c>
      <c r="D27" s="125">
        <v>0</v>
      </c>
      <c r="E27" s="120">
        <v>2020</v>
      </c>
      <c r="F27" s="122" t="s">
        <v>295</v>
      </c>
      <c r="G27" s="94" t="s">
        <v>280</v>
      </c>
      <c r="H27" s="126" t="s">
        <v>48</v>
      </c>
      <c r="I27" s="149"/>
    </row>
    <row r="28" spans="1:9" s="150" customFormat="1" ht="42.75" customHeight="1">
      <c r="A28" s="118">
        <v>17</v>
      </c>
      <c r="B28" s="123" t="s">
        <v>299</v>
      </c>
      <c r="C28" s="124">
        <v>17700</v>
      </c>
      <c r="D28" s="125">
        <v>0</v>
      </c>
      <c r="E28" s="120">
        <v>2020</v>
      </c>
      <c r="F28" s="122" t="s">
        <v>295</v>
      </c>
      <c r="G28" s="94" t="s">
        <v>280</v>
      </c>
      <c r="H28" s="126" t="s">
        <v>48</v>
      </c>
      <c r="I28" s="149"/>
    </row>
    <row r="29" spans="1:9" s="150" customFormat="1" ht="42.75" customHeight="1">
      <c r="A29" s="118">
        <v>18</v>
      </c>
      <c r="B29" s="123" t="s">
        <v>300</v>
      </c>
      <c r="C29" s="124">
        <v>49860</v>
      </c>
      <c r="D29" s="125">
        <v>0</v>
      </c>
      <c r="E29" s="120">
        <v>2021</v>
      </c>
      <c r="F29" s="122" t="s">
        <v>301</v>
      </c>
      <c r="G29" s="94" t="s">
        <v>280</v>
      </c>
      <c r="H29" s="126" t="s">
        <v>48</v>
      </c>
      <c r="I29" s="149"/>
    </row>
    <row r="30" spans="1:9" s="150" customFormat="1" ht="42.75" customHeight="1">
      <c r="A30" s="118">
        <v>19</v>
      </c>
      <c r="B30" s="123" t="s">
        <v>302</v>
      </c>
      <c r="C30" s="124">
        <v>25042</v>
      </c>
      <c r="D30" s="125">
        <v>0</v>
      </c>
      <c r="E30" s="120">
        <v>2021</v>
      </c>
      <c r="F30" s="122" t="s">
        <v>301</v>
      </c>
      <c r="G30" s="94" t="s">
        <v>280</v>
      </c>
      <c r="H30" s="126" t="s">
        <v>48</v>
      </c>
      <c r="I30" s="149"/>
    </row>
    <row r="31" spans="1:9" s="150" customFormat="1" ht="42.75" customHeight="1">
      <c r="A31" s="118">
        <v>20</v>
      </c>
      <c r="B31" s="123" t="s">
        <v>303</v>
      </c>
      <c r="C31" s="124">
        <v>38392</v>
      </c>
      <c r="D31" s="125">
        <v>0</v>
      </c>
      <c r="E31" s="120">
        <v>2021</v>
      </c>
      <c r="F31" s="122" t="s">
        <v>301</v>
      </c>
      <c r="G31" s="94" t="s">
        <v>280</v>
      </c>
      <c r="H31" s="126" t="s">
        <v>48</v>
      </c>
      <c r="I31" s="149"/>
    </row>
    <row r="32" spans="1:9" s="150" customFormat="1" ht="42.75" customHeight="1">
      <c r="A32" s="118">
        <v>21</v>
      </c>
      <c r="B32" s="123" t="s">
        <v>304</v>
      </c>
      <c r="C32" s="124">
        <v>38443</v>
      </c>
      <c r="D32" s="125">
        <v>0</v>
      </c>
      <c r="E32" s="120">
        <v>2021</v>
      </c>
      <c r="F32" s="122" t="s">
        <v>301</v>
      </c>
      <c r="G32" s="94" t="s">
        <v>280</v>
      </c>
      <c r="H32" s="126" t="s">
        <v>48</v>
      </c>
      <c r="I32" s="149"/>
    </row>
    <row r="33" spans="1:9" s="150" customFormat="1" ht="42.75" customHeight="1">
      <c r="A33" s="118">
        <v>22</v>
      </c>
      <c r="B33" s="123" t="s">
        <v>305</v>
      </c>
      <c r="C33" s="124">
        <v>30207</v>
      </c>
      <c r="D33" s="125">
        <v>0</v>
      </c>
      <c r="E33" s="120">
        <v>2021</v>
      </c>
      <c r="F33" s="122" t="s">
        <v>301</v>
      </c>
      <c r="G33" s="94" t="s">
        <v>280</v>
      </c>
      <c r="H33" s="126" t="s">
        <v>48</v>
      </c>
      <c r="I33" s="149"/>
    </row>
    <row r="34" spans="1:9" s="150" customFormat="1" ht="42.75" customHeight="1">
      <c r="A34" s="118">
        <v>23</v>
      </c>
      <c r="B34" s="123" t="s">
        <v>306</v>
      </c>
      <c r="C34" s="124">
        <v>31875</v>
      </c>
      <c r="D34" s="125">
        <v>0</v>
      </c>
      <c r="E34" s="120">
        <v>2021</v>
      </c>
      <c r="F34" s="122" t="s">
        <v>301</v>
      </c>
      <c r="G34" s="94" t="s">
        <v>280</v>
      </c>
      <c r="H34" s="126" t="s">
        <v>48</v>
      </c>
      <c r="I34" s="149"/>
    </row>
    <row r="35" spans="1:9" s="150" customFormat="1" ht="42.75" customHeight="1">
      <c r="A35" s="118">
        <v>24</v>
      </c>
      <c r="B35" s="123" t="s">
        <v>307</v>
      </c>
      <c r="C35" s="124">
        <v>47667</v>
      </c>
      <c r="D35" s="125">
        <v>0</v>
      </c>
      <c r="E35" s="120">
        <v>2021</v>
      </c>
      <c r="F35" s="122" t="s">
        <v>301</v>
      </c>
      <c r="G35" s="94" t="s">
        <v>280</v>
      </c>
      <c r="H35" s="126" t="s">
        <v>48</v>
      </c>
      <c r="I35" s="149"/>
    </row>
    <row r="36" spans="1:9" s="150" customFormat="1" ht="42.75" customHeight="1">
      <c r="A36" s="118">
        <v>25</v>
      </c>
      <c r="B36" s="123" t="s">
        <v>308</v>
      </c>
      <c r="C36" s="121">
        <v>23977</v>
      </c>
      <c r="D36" s="121">
        <v>0</v>
      </c>
      <c r="E36" s="120">
        <v>2021</v>
      </c>
      <c r="F36" s="122" t="s">
        <v>301</v>
      </c>
      <c r="G36" s="94" t="s">
        <v>280</v>
      </c>
      <c r="H36" s="126" t="s">
        <v>48</v>
      </c>
      <c r="I36" s="149"/>
    </row>
    <row r="37" spans="1:9" s="150" customFormat="1" ht="159" customHeight="1">
      <c r="A37" s="118">
        <v>26</v>
      </c>
      <c r="B37" s="248" t="s">
        <v>463</v>
      </c>
      <c r="C37" s="119">
        <v>649913</v>
      </c>
      <c r="D37" s="119">
        <v>0</v>
      </c>
      <c r="E37" s="120">
        <v>2021</v>
      </c>
      <c r="F37" s="122" t="s">
        <v>301</v>
      </c>
      <c r="G37" s="94" t="s">
        <v>280</v>
      </c>
      <c r="H37" s="126" t="s">
        <v>48</v>
      </c>
      <c r="I37" s="149"/>
    </row>
    <row r="38" spans="1:9" s="150" customFormat="1" ht="42.75" customHeight="1">
      <c r="A38" s="118">
        <v>27</v>
      </c>
      <c r="B38" s="248" t="s">
        <v>309</v>
      </c>
      <c r="C38" s="119">
        <v>20350</v>
      </c>
      <c r="D38" s="119">
        <v>0</v>
      </c>
      <c r="E38" s="120">
        <v>2021</v>
      </c>
      <c r="F38" s="122" t="s">
        <v>301</v>
      </c>
      <c r="G38" s="94" t="s">
        <v>280</v>
      </c>
      <c r="H38" s="126" t="s">
        <v>48</v>
      </c>
      <c r="I38" s="149"/>
    </row>
    <row r="39" spans="1:9" s="150" customFormat="1" ht="42.75" customHeight="1">
      <c r="A39" s="118">
        <v>28</v>
      </c>
      <c r="B39" s="248" t="s">
        <v>310</v>
      </c>
      <c r="C39" s="119">
        <v>62000</v>
      </c>
      <c r="D39" s="119">
        <v>0</v>
      </c>
      <c r="E39" s="120">
        <v>2021</v>
      </c>
      <c r="F39" s="122" t="s">
        <v>301</v>
      </c>
      <c r="G39" s="94" t="s">
        <v>280</v>
      </c>
      <c r="H39" s="126" t="s">
        <v>48</v>
      </c>
      <c r="I39" s="149"/>
    </row>
    <row r="40" spans="1:9" s="150" customFormat="1" ht="42.75" customHeight="1">
      <c r="A40" s="118">
        <v>29</v>
      </c>
      <c r="B40" s="255" t="s">
        <v>311</v>
      </c>
      <c r="C40" s="119">
        <v>33990</v>
      </c>
      <c r="D40" s="101">
        <v>0</v>
      </c>
      <c r="E40" s="95">
        <v>2019</v>
      </c>
      <c r="F40" s="122" t="s">
        <v>312</v>
      </c>
      <c r="G40" s="94" t="s">
        <v>280</v>
      </c>
      <c r="H40" s="126" t="s">
        <v>48</v>
      </c>
      <c r="I40" s="149"/>
    </row>
    <row r="41" spans="1:9" s="150" customFormat="1" ht="42.75" customHeight="1">
      <c r="A41" s="118">
        <v>30</v>
      </c>
      <c r="B41" s="248" t="s">
        <v>313</v>
      </c>
      <c r="C41" s="119">
        <v>14990</v>
      </c>
      <c r="D41" s="119">
        <v>0</v>
      </c>
      <c r="E41" s="120">
        <v>2019</v>
      </c>
      <c r="F41" s="122" t="s">
        <v>312</v>
      </c>
      <c r="G41" s="94" t="s">
        <v>280</v>
      </c>
      <c r="H41" s="126" t="s">
        <v>48</v>
      </c>
      <c r="I41" s="149"/>
    </row>
    <row r="42" spans="1:9" s="150" customFormat="1" ht="42.75" customHeight="1">
      <c r="A42" s="118">
        <v>31</v>
      </c>
      <c r="B42" s="248" t="s">
        <v>314</v>
      </c>
      <c r="C42" s="119">
        <v>6600</v>
      </c>
      <c r="D42" s="119">
        <v>0</v>
      </c>
      <c r="E42" s="120">
        <v>2021</v>
      </c>
      <c r="F42" s="122" t="s">
        <v>301</v>
      </c>
      <c r="G42" s="94" t="s">
        <v>280</v>
      </c>
      <c r="H42" s="126" t="s">
        <v>48</v>
      </c>
      <c r="I42" s="149"/>
    </row>
    <row r="43" spans="1:9" s="150" customFormat="1" ht="42.75" customHeight="1">
      <c r="A43" s="118">
        <v>32</v>
      </c>
      <c r="B43" s="248" t="s">
        <v>315</v>
      </c>
      <c r="C43" s="119">
        <v>91000</v>
      </c>
      <c r="D43" s="119">
        <v>0</v>
      </c>
      <c r="E43" s="120">
        <v>2021</v>
      </c>
      <c r="F43" s="122" t="s">
        <v>301</v>
      </c>
      <c r="G43" s="94" t="s">
        <v>280</v>
      </c>
      <c r="H43" s="126" t="s">
        <v>48</v>
      </c>
      <c r="I43" s="149"/>
    </row>
    <row r="44" spans="1:9" s="150" customFormat="1" ht="42.75" customHeight="1">
      <c r="A44" s="118">
        <v>33</v>
      </c>
      <c r="B44" s="248" t="s">
        <v>316</v>
      </c>
      <c r="C44" s="119">
        <v>590000</v>
      </c>
      <c r="D44" s="119">
        <v>0</v>
      </c>
      <c r="E44" s="120">
        <v>2022</v>
      </c>
      <c r="F44" s="122" t="s">
        <v>317</v>
      </c>
      <c r="G44" s="94" t="s">
        <v>280</v>
      </c>
      <c r="H44" s="126" t="s">
        <v>48</v>
      </c>
      <c r="I44" s="149"/>
    </row>
    <row r="45" spans="1:9" s="150" customFormat="1" ht="42.75" customHeight="1">
      <c r="A45" s="118">
        <v>34</v>
      </c>
      <c r="B45" s="248" t="s">
        <v>318</v>
      </c>
      <c r="C45" s="119">
        <v>275000</v>
      </c>
      <c r="D45" s="119">
        <v>0</v>
      </c>
      <c r="E45" s="120">
        <v>2022</v>
      </c>
      <c r="F45" s="122" t="s">
        <v>317</v>
      </c>
      <c r="G45" s="94" t="s">
        <v>280</v>
      </c>
      <c r="H45" s="126" t="s">
        <v>48</v>
      </c>
      <c r="I45" s="149"/>
    </row>
    <row r="46" spans="1:9" s="150" customFormat="1" ht="42.75" customHeight="1">
      <c r="A46" s="118">
        <v>35</v>
      </c>
      <c r="B46" s="250" t="s">
        <v>319</v>
      </c>
      <c r="C46" s="119">
        <v>100500</v>
      </c>
      <c r="D46" s="119">
        <v>0</v>
      </c>
      <c r="E46" s="120">
        <v>2023</v>
      </c>
      <c r="F46" s="122" t="s">
        <v>320</v>
      </c>
      <c r="G46" s="94" t="s">
        <v>280</v>
      </c>
      <c r="H46" s="126" t="s">
        <v>48</v>
      </c>
      <c r="I46" s="149"/>
    </row>
    <row r="47" spans="1:9" s="150" customFormat="1" ht="42.75" customHeight="1">
      <c r="A47" s="118">
        <v>36</v>
      </c>
      <c r="B47" s="250" t="s">
        <v>321</v>
      </c>
      <c r="C47" s="119">
        <v>5500</v>
      </c>
      <c r="D47" s="119">
        <v>0</v>
      </c>
      <c r="E47" s="120">
        <v>2023</v>
      </c>
      <c r="F47" s="122" t="s">
        <v>320</v>
      </c>
      <c r="G47" s="94" t="s">
        <v>280</v>
      </c>
      <c r="H47" s="126" t="s">
        <v>48</v>
      </c>
      <c r="I47" s="149"/>
    </row>
    <row r="48" spans="1:9" s="150" customFormat="1" ht="42.75" customHeight="1">
      <c r="A48" s="118">
        <v>37</v>
      </c>
      <c r="B48" s="250" t="s">
        <v>322</v>
      </c>
      <c r="C48" s="119">
        <v>156000</v>
      </c>
      <c r="D48" s="119">
        <v>0</v>
      </c>
      <c r="E48" s="120">
        <v>2023</v>
      </c>
      <c r="F48" s="122" t="s">
        <v>320</v>
      </c>
      <c r="G48" s="94" t="s">
        <v>280</v>
      </c>
      <c r="H48" s="126" t="s">
        <v>48</v>
      </c>
      <c r="I48" s="149"/>
    </row>
    <row r="49" spans="1:9" s="150" customFormat="1" ht="42.75" customHeight="1">
      <c r="A49" s="118">
        <v>38</v>
      </c>
      <c r="B49" s="250" t="s">
        <v>323</v>
      </c>
      <c r="C49" s="119">
        <v>71760</v>
      </c>
      <c r="D49" s="121">
        <v>0</v>
      </c>
      <c r="E49" s="120">
        <v>2023</v>
      </c>
      <c r="F49" s="122" t="s">
        <v>320</v>
      </c>
      <c r="G49" s="94" t="s">
        <v>280</v>
      </c>
      <c r="H49" s="126" t="s">
        <v>48</v>
      </c>
      <c r="I49" s="149"/>
    </row>
    <row r="50" spans="1:9" s="150" customFormat="1" ht="42.75" customHeight="1">
      <c r="A50" s="118">
        <v>39</v>
      </c>
      <c r="B50" s="250" t="s">
        <v>324</v>
      </c>
      <c r="C50" s="119">
        <v>339900</v>
      </c>
      <c r="D50" s="121">
        <v>0</v>
      </c>
      <c r="E50" s="120">
        <v>2023</v>
      </c>
      <c r="F50" s="122" t="s">
        <v>320</v>
      </c>
      <c r="G50" s="94" t="s">
        <v>280</v>
      </c>
      <c r="H50" s="126" t="s">
        <v>48</v>
      </c>
      <c r="I50" s="149"/>
    </row>
    <row r="51" spans="1:9" s="148" customFormat="1" ht="42.75" customHeight="1">
      <c r="A51" s="118">
        <v>40</v>
      </c>
      <c r="B51" s="250" t="s">
        <v>325</v>
      </c>
      <c r="C51" s="119">
        <v>86000</v>
      </c>
      <c r="D51" s="101">
        <v>0</v>
      </c>
      <c r="E51" s="95">
        <v>2022</v>
      </c>
      <c r="F51" s="250" t="s">
        <v>326</v>
      </c>
      <c r="G51" s="94" t="s">
        <v>280</v>
      </c>
      <c r="H51" s="126" t="s">
        <v>48</v>
      </c>
      <c r="I51" s="147"/>
    </row>
    <row r="52" spans="1:9" s="148" customFormat="1" ht="42.75" customHeight="1">
      <c r="A52" s="118">
        <v>41</v>
      </c>
      <c r="B52" s="250" t="s">
        <v>327</v>
      </c>
      <c r="C52" s="119">
        <v>86000</v>
      </c>
      <c r="D52" s="101">
        <v>0</v>
      </c>
      <c r="E52" s="95">
        <v>2022</v>
      </c>
      <c r="F52" s="250" t="s">
        <v>326</v>
      </c>
      <c r="G52" s="94" t="s">
        <v>280</v>
      </c>
      <c r="H52" s="126" t="s">
        <v>48</v>
      </c>
      <c r="I52" s="147"/>
    </row>
    <row r="53" spans="1:9" s="148" customFormat="1" ht="42.75" customHeight="1">
      <c r="A53" s="118">
        <v>42</v>
      </c>
      <c r="B53" s="250" t="s">
        <v>328</v>
      </c>
      <c r="C53" s="249">
        <v>165102.29999999999</v>
      </c>
      <c r="D53" s="101">
        <v>0</v>
      </c>
      <c r="E53" s="95">
        <v>2023</v>
      </c>
      <c r="F53" s="250" t="s">
        <v>329</v>
      </c>
      <c r="G53" s="94" t="s">
        <v>280</v>
      </c>
      <c r="H53" s="126" t="s">
        <v>48</v>
      </c>
      <c r="I53" s="147"/>
    </row>
    <row r="54" spans="1:9" s="148" customFormat="1" ht="42.75" customHeight="1">
      <c r="A54" s="118">
        <v>43</v>
      </c>
      <c r="B54" s="250" t="s">
        <v>330</v>
      </c>
      <c r="C54" s="119">
        <v>165102.29999999999</v>
      </c>
      <c r="D54" s="101">
        <v>0</v>
      </c>
      <c r="E54" s="95">
        <v>2023</v>
      </c>
      <c r="F54" s="250" t="s">
        <v>329</v>
      </c>
      <c r="G54" s="94" t="s">
        <v>280</v>
      </c>
      <c r="H54" s="126" t="s">
        <v>48</v>
      </c>
      <c r="I54" s="147"/>
    </row>
    <row r="55" spans="1:9" s="148" customFormat="1" ht="42.75" customHeight="1">
      <c r="A55" s="118">
        <v>44</v>
      </c>
      <c r="B55" s="250" t="s">
        <v>331</v>
      </c>
      <c r="C55" s="119">
        <v>165102.29999999999</v>
      </c>
      <c r="D55" s="101">
        <v>0</v>
      </c>
      <c r="E55" s="95">
        <v>2023</v>
      </c>
      <c r="F55" s="250" t="s">
        <v>329</v>
      </c>
      <c r="G55" s="94" t="s">
        <v>280</v>
      </c>
      <c r="H55" s="126" t="s">
        <v>48</v>
      </c>
      <c r="I55" s="147"/>
    </row>
    <row r="56" spans="1:9" s="148" customFormat="1" ht="42.75" customHeight="1">
      <c r="A56" s="118">
        <v>45</v>
      </c>
      <c r="B56" s="250" t="s">
        <v>332</v>
      </c>
      <c r="C56" s="121">
        <v>165102.29999999999</v>
      </c>
      <c r="D56" s="101">
        <v>0</v>
      </c>
      <c r="E56" s="95">
        <v>2023</v>
      </c>
      <c r="F56" s="250" t="s">
        <v>326</v>
      </c>
      <c r="G56" s="94" t="s">
        <v>280</v>
      </c>
      <c r="H56" s="126" t="s">
        <v>48</v>
      </c>
      <c r="I56" s="147"/>
    </row>
    <row r="57" spans="1:9" s="148" customFormat="1" ht="42.75" customHeight="1">
      <c r="A57" s="118">
        <v>46</v>
      </c>
      <c r="B57" s="250" t="s">
        <v>333</v>
      </c>
      <c r="C57" s="121">
        <v>165102.29999999999</v>
      </c>
      <c r="D57" s="101">
        <v>0</v>
      </c>
      <c r="E57" s="95">
        <v>2023</v>
      </c>
      <c r="F57" s="250" t="s">
        <v>326</v>
      </c>
      <c r="G57" s="94" t="s">
        <v>280</v>
      </c>
      <c r="H57" s="126" t="s">
        <v>48</v>
      </c>
      <c r="I57" s="147"/>
    </row>
    <row r="58" spans="1:9" s="148" customFormat="1" ht="57" customHeight="1">
      <c r="A58" s="118">
        <v>47</v>
      </c>
      <c r="B58" s="250" t="s">
        <v>334</v>
      </c>
      <c r="C58" s="121">
        <v>165102.29999999999</v>
      </c>
      <c r="D58" s="101">
        <v>0</v>
      </c>
      <c r="E58" s="95">
        <v>2023</v>
      </c>
      <c r="F58" s="250" t="s">
        <v>326</v>
      </c>
      <c r="G58" s="94" t="s">
        <v>280</v>
      </c>
      <c r="H58" s="126" t="s">
        <v>48</v>
      </c>
      <c r="I58" s="147"/>
    </row>
    <row r="59" spans="1:9" s="148" customFormat="1" ht="42.75" customHeight="1">
      <c r="A59" s="118">
        <v>48</v>
      </c>
      <c r="B59" s="250" t="s">
        <v>336</v>
      </c>
      <c r="C59" s="121">
        <v>165102.29999999999</v>
      </c>
      <c r="D59" s="101">
        <v>0</v>
      </c>
      <c r="E59" s="95">
        <v>2023</v>
      </c>
      <c r="F59" s="250" t="s">
        <v>326</v>
      </c>
      <c r="G59" s="94" t="s">
        <v>280</v>
      </c>
      <c r="H59" s="126" t="s">
        <v>48</v>
      </c>
      <c r="I59" s="147"/>
    </row>
    <row r="60" spans="1:9" s="148" customFormat="1" ht="52.5" customHeight="1">
      <c r="A60" s="118">
        <v>49</v>
      </c>
      <c r="B60" s="250" t="s">
        <v>335</v>
      </c>
      <c r="C60" s="119">
        <v>165102.29999999999</v>
      </c>
      <c r="D60" s="101">
        <v>0</v>
      </c>
      <c r="E60" s="95">
        <v>2023</v>
      </c>
      <c r="F60" s="250" t="s">
        <v>326</v>
      </c>
      <c r="G60" s="94" t="s">
        <v>280</v>
      </c>
      <c r="H60" s="126" t="s">
        <v>48</v>
      </c>
      <c r="I60" s="147"/>
    </row>
    <row r="61" spans="1:9" s="148" customFormat="1" ht="42.75" customHeight="1">
      <c r="A61" s="118">
        <v>50</v>
      </c>
      <c r="B61" s="250" t="s">
        <v>337</v>
      </c>
      <c r="C61" s="119">
        <v>165102.29999999999</v>
      </c>
      <c r="D61" s="101">
        <v>0</v>
      </c>
      <c r="E61" s="95">
        <v>2023</v>
      </c>
      <c r="F61" s="250" t="s">
        <v>326</v>
      </c>
      <c r="G61" s="94" t="s">
        <v>280</v>
      </c>
      <c r="H61" s="126" t="s">
        <v>48</v>
      </c>
      <c r="I61" s="147"/>
    </row>
    <row r="62" spans="1:9" s="148" customFormat="1" ht="42.75" customHeight="1">
      <c r="A62" s="118">
        <v>51</v>
      </c>
      <c r="B62" s="250" t="s">
        <v>338</v>
      </c>
      <c r="C62" s="119">
        <v>165102.32999999999</v>
      </c>
      <c r="D62" s="101">
        <v>0</v>
      </c>
      <c r="E62" s="153">
        <v>2023</v>
      </c>
      <c r="F62" s="250" t="s">
        <v>326</v>
      </c>
      <c r="G62" s="94" t="s">
        <v>280</v>
      </c>
      <c r="H62" s="126" t="s">
        <v>48</v>
      </c>
      <c r="I62" s="147"/>
    </row>
    <row r="63" spans="1:9" s="148" customFormat="1" ht="42.75" customHeight="1">
      <c r="A63" s="118">
        <v>52</v>
      </c>
      <c r="B63" s="250" t="s">
        <v>339</v>
      </c>
      <c r="C63" s="119">
        <v>29990</v>
      </c>
      <c r="D63" s="101">
        <v>0</v>
      </c>
      <c r="E63" s="153">
        <v>2022</v>
      </c>
      <c r="F63" s="250" t="s">
        <v>340</v>
      </c>
      <c r="G63" s="94" t="s">
        <v>280</v>
      </c>
      <c r="H63" s="126" t="s">
        <v>48</v>
      </c>
      <c r="I63" s="147"/>
    </row>
    <row r="64" spans="1:9" s="148" customFormat="1" ht="42.75" customHeight="1">
      <c r="A64" s="47">
        <v>53</v>
      </c>
      <c r="B64" s="252" t="s">
        <v>341</v>
      </c>
      <c r="C64" s="265">
        <v>10750</v>
      </c>
      <c r="D64" s="101">
        <v>0</v>
      </c>
      <c r="E64" s="258">
        <v>2022</v>
      </c>
      <c r="F64" s="252" t="s">
        <v>340</v>
      </c>
      <c r="G64" s="245" t="s">
        <v>280</v>
      </c>
      <c r="H64" s="107" t="s">
        <v>48</v>
      </c>
      <c r="I64" s="147"/>
    </row>
    <row r="65" spans="1:9" s="148" customFormat="1" ht="27.75" customHeight="1">
      <c r="A65" s="118"/>
      <c r="B65" s="256" t="s">
        <v>53</v>
      </c>
      <c r="C65" s="110">
        <f>SUM(C12:C64)</f>
        <v>5029521.0299999984</v>
      </c>
      <c r="D65" s="110">
        <f>SUM(D12:D64)</f>
        <v>0</v>
      </c>
      <c r="E65" s="127" t="s">
        <v>48</v>
      </c>
      <c r="F65" s="128" t="s">
        <v>48</v>
      </c>
      <c r="G65" s="129" t="s">
        <v>48</v>
      </c>
      <c r="H65" s="108" t="s">
        <v>48</v>
      </c>
      <c r="I65" s="147"/>
    </row>
    <row r="66" spans="1:9" s="148" customFormat="1" ht="31.5" customHeight="1">
      <c r="A66" s="279" t="s">
        <v>346</v>
      </c>
      <c r="B66" s="288"/>
      <c r="C66" s="288"/>
      <c r="D66" s="288"/>
      <c r="E66" s="288"/>
      <c r="F66" s="288"/>
      <c r="G66" s="288"/>
      <c r="H66" s="289"/>
      <c r="I66" s="147"/>
    </row>
    <row r="67" spans="1:9" s="148" customFormat="1" ht="30" customHeight="1">
      <c r="A67" s="118">
        <v>1</v>
      </c>
      <c r="B67" s="249" t="s">
        <v>347</v>
      </c>
      <c r="C67" s="119">
        <v>55949</v>
      </c>
      <c r="D67" s="119">
        <v>55949</v>
      </c>
      <c r="E67" s="120">
        <v>2003</v>
      </c>
      <c r="F67" s="249" t="s">
        <v>348</v>
      </c>
      <c r="G67" s="94" t="s">
        <v>344</v>
      </c>
      <c r="H67" s="126" t="s">
        <v>48</v>
      </c>
      <c r="I67" s="147"/>
    </row>
    <row r="68" spans="1:9" s="148" customFormat="1" ht="42.75" customHeight="1">
      <c r="A68" s="118">
        <v>2</v>
      </c>
      <c r="B68" s="249" t="s">
        <v>349</v>
      </c>
      <c r="C68" s="119">
        <v>6048</v>
      </c>
      <c r="D68" s="101">
        <v>6048</v>
      </c>
      <c r="E68" s="95">
        <v>2005</v>
      </c>
      <c r="F68" s="249" t="s">
        <v>350</v>
      </c>
      <c r="G68" s="94" t="s">
        <v>344</v>
      </c>
      <c r="H68" s="126" t="s">
        <v>48</v>
      </c>
      <c r="I68" s="147"/>
    </row>
    <row r="69" spans="1:9" s="148" customFormat="1" ht="42.75" customHeight="1">
      <c r="A69" s="118">
        <v>3</v>
      </c>
      <c r="B69" s="249" t="s">
        <v>351</v>
      </c>
      <c r="C69" s="119">
        <v>3800</v>
      </c>
      <c r="D69" s="101">
        <v>3800</v>
      </c>
      <c r="E69" s="95">
        <v>2008</v>
      </c>
      <c r="F69" s="259" t="s">
        <v>352</v>
      </c>
      <c r="G69" s="94" t="s">
        <v>344</v>
      </c>
      <c r="H69" s="126" t="s">
        <v>48</v>
      </c>
      <c r="I69" s="147"/>
    </row>
    <row r="70" spans="1:9" s="148" customFormat="1" ht="42.75" customHeight="1">
      <c r="A70" s="118">
        <v>4</v>
      </c>
      <c r="B70" s="249" t="s">
        <v>353</v>
      </c>
      <c r="C70" s="119">
        <v>4670</v>
      </c>
      <c r="D70" s="101">
        <v>4670</v>
      </c>
      <c r="E70" s="95">
        <v>1992</v>
      </c>
      <c r="F70" s="250" t="s">
        <v>354</v>
      </c>
      <c r="G70" s="94" t="s">
        <v>344</v>
      </c>
      <c r="H70" s="126" t="s">
        <v>48</v>
      </c>
      <c r="I70" s="147"/>
    </row>
    <row r="71" spans="1:9" s="148" customFormat="1" ht="42.75" customHeight="1">
      <c r="A71" s="118">
        <v>5</v>
      </c>
      <c r="B71" s="249" t="s">
        <v>355</v>
      </c>
      <c r="C71" s="119">
        <v>3261</v>
      </c>
      <c r="D71" s="101">
        <v>3261</v>
      </c>
      <c r="E71" s="95">
        <v>1980</v>
      </c>
      <c r="F71" s="250" t="s">
        <v>356</v>
      </c>
      <c r="G71" s="94" t="s">
        <v>344</v>
      </c>
      <c r="H71" s="126" t="s">
        <v>48</v>
      </c>
      <c r="I71" s="147"/>
    </row>
    <row r="72" spans="1:9" s="148" customFormat="1" ht="42.75" customHeight="1">
      <c r="A72" s="118">
        <v>6</v>
      </c>
      <c r="B72" s="249" t="s">
        <v>357</v>
      </c>
      <c r="C72" s="119">
        <v>3551</v>
      </c>
      <c r="D72" s="101">
        <v>3551</v>
      </c>
      <c r="E72" s="95">
        <v>1990</v>
      </c>
      <c r="F72" s="250" t="s">
        <v>358</v>
      </c>
      <c r="G72" s="94" t="s">
        <v>344</v>
      </c>
      <c r="H72" s="126" t="s">
        <v>48</v>
      </c>
      <c r="I72" s="147"/>
    </row>
    <row r="73" spans="1:9" s="148" customFormat="1" ht="42.75" customHeight="1">
      <c r="A73" s="118">
        <v>7</v>
      </c>
      <c r="B73" s="249" t="s">
        <v>359</v>
      </c>
      <c r="C73" s="119">
        <v>38150</v>
      </c>
      <c r="D73" s="101">
        <v>38150</v>
      </c>
      <c r="E73" s="95">
        <v>2008</v>
      </c>
      <c r="F73" s="250" t="s">
        <v>360</v>
      </c>
      <c r="G73" s="94" t="s">
        <v>344</v>
      </c>
      <c r="H73" s="126" t="s">
        <v>48</v>
      </c>
      <c r="I73" s="147"/>
    </row>
    <row r="74" spans="1:9" s="148" customFormat="1" ht="42.75" customHeight="1">
      <c r="A74" s="118">
        <v>8</v>
      </c>
      <c r="B74" s="249" t="s">
        <v>361</v>
      </c>
      <c r="C74" s="119">
        <v>10145</v>
      </c>
      <c r="D74" s="101">
        <v>10145</v>
      </c>
      <c r="E74" s="95">
        <v>1983</v>
      </c>
      <c r="F74" s="250" t="s">
        <v>362</v>
      </c>
      <c r="G74" s="94" t="s">
        <v>344</v>
      </c>
      <c r="H74" s="126" t="s">
        <v>48</v>
      </c>
      <c r="I74" s="147"/>
    </row>
    <row r="75" spans="1:9" s="148" customFormat="1" ht="42.75" customHeight="1">
      <c r="A75" s="118">
        <v>9</v>
      </c>
      <c r="B75" s="249" t="s">
        <v>363</v>
      </c>
      <c r="C75" s="119">
        <v>17832.150000000001</v>
      </c>
      <c r="D75" s="101">
        <v>17832.150000000001</v>
      </c>
      <c r="E75" s="95">
        <v>2013</v>
      </c>
      <c r="F75" s="250" t="s">
        <v>364</v>
      </c>
      <c r="G75" s="94" t="s">
        <v>344</v>
      </c>
      <c r="H75" s="126" t="s">
        <v>48</v>
      </c>
      <c r="I75" s="147"/>
    </row>
    <row r="76" spans="1:9" s="148" customFormat="1" ht="42.75" customHeight="1">
      <c r="A76" s="118">
        <v>10</v>
      </c>
      <c r="B76" s="249" t="s">
        <v>365</v>
      </c>
      <c r="C76" s="119">
        <v>7500</v>
      </c>
      <c r="D76" s="101">
        <v>7500</v>
      </c>
      <c r="E76" s="95">
        <v>2013</v>
      </c>
      <c r="F76" s="250" t="s">
        <v>364</v>
      </c>
      <c r="G76" s="94" t="s">
        <v>344</v>
      </c>
      <c r="H76" s="126" t="s">
        <v>48</v>
      </c>
      <c r="I76" s="147"/>
    </row>
    <row r="77" spans="1:9" s="148" customFormat="1" ht="42.75" customHeight="1">
      <c r="A77" s="118">
        <v>11</v>
      </c>
      <c r="B77" s="249" t="s">
        <v>366</v>
      </c>
      <c r="C77" s="119">
        <v>6000</v>
      </c>
      <c r="D77" s="101">
        <v>6000</v>
      </c>
      <c r="E77" s="95">
        <v>2007</v>
      </c>
      <c r="F77" s="250" t="s">
        <v>367</v>
      </c>
      <c r="G77" s="94" t="s">
        <v>344</v>
      </c>
      <c r="H77" s="126" t="s">
        <v>48</v>
      </c>
      <c r="I77" s="147"/>
    </row>
    <row r="78" spans="1:9" s="148" customFormat="1" ht="48" customHeight="1">
      <c r="A78" s="118">
        <v>12</v>
      </c>
      <c r="B78" s="250" t="s">
        <v>368</v>
      </c>
      <c r="C78" s="119">
        <v>3200</v>
      </c>
      <c r="D78" s="101">
        <v>3200</v>
      </c>
      <c r="E78" s="95">
        <v>2013</v>
      </c>
      <c r="F78" s="250" t="s">
        <v>364</v>
      </c>
      <c r="G78" s="94" t="s">
        <v>344</v>
      </c>
      <c r="H78" s="126" t="s">
        <v>48</v>
      </c>
      <c r="I78" s="147"/>
    </row>
    <row r="79" spans="1:9" s="148" customFormat="1" ht="44.25" customHeight="1">
      <c r="A79" s="118">
        <v>13</v>
      </c>
      <c r="B79" s="249" t="s">
        <v>369</v>
      </c>
      <c r="C79" s="119">
        <v>9000</v>
      </c>
      <c r="D79" s="101">
        <v>9000</v>
      </c>
      <c r="E79" s="95">
        <v>2013</v>
      </c>
      <c r="F79" s="250" t="s">
        <v>364</v>
      </c>
      <c r="G79" s="94" t="s">
        <v>344</v>
      </c>
      <c r="H79" s="126" t="s">
        <v>48</v>
      </c>
      <c r="I79" s="147"/>
    </row>
    <row r="80" spans="1:9" s="148" customFormat="1" ht="40.5" customHeight="1">
      <c r="A80" s="118">
        <v>14</v>
      </c>
      <c r="B80" s="249" t="s">
        <v>370</v>
      </c>
      <c r="C80" s="119">
        <v>15810</v>
      </c>
      <c r="D80" s="101">
        <v>15810</v>
      </c>
      <c r="E80" s="95">
        <v>1991</v>
      </c>
      <c r="F80" s="250" t="s">
        <v>371</v>
      </c>
      <c r="G80" s="94" t="s">
        <v>344</v>
      </c>
      <c r="H80" s="126" t="s">
        <v>48</v>
      </c>
      <c r="I80" s="147"/>
    </row>
    <row r="81" spans="1:9" s="148" customFormat="1" ht="42.75" customHeight="1">
      <c r="A81" s="118">
        <v>15</v>
      </c>
      <c r="B81" s="249" t="s">
        <v>372</v>
      </c>
      <c r="C81" s="119">
        <v>38342</v>
      </c>
      <c r="D81" s="101">
        <v>38342</v>
      </c>
      <c r="E81" s="95">
        <v>1975</v>
      </c>
      <c r="F81" s="250" t="s">
        <v>371</v>
      </c>
      <c r="G81" s="94" t="s">
        <v>344</v>
      </c>
      <c r="H81" s="126" t="s">
        <v>48</v>
      </c>
      <c r="I81" s="147"/>
    </row>
    <row r="82" spans="1:9" s="148" customFormat="1" ht="42.75" customHeight="1">
      <c r="A82" s="118">
        <v>16</v>
      </c>
      <c r="B82" s="249" t="s">
        <v>373</v>
      </c>
      <c r="C82" s="119">
        <v>49400</v>
      </c>
      <c r="D82" s="101">
        <v>49400</v>
      </c>
      <c r="E82" s="95">
        <v>2013</v>
      </c>
      <c r="F82" s="250" t="s">
        <v>374</v>
      </c>
      <c r="G82" s="94" t="s">
        <v>344</v>
      </c>
      <c r="H82" s="126" t="s">
        <v>48</v>
      </c>
      <c r="I82" s="147"/>
    </row>
    <row r="83" spans="1:9" s="148" customFormat="1" ht="75" customHeight="1">
      <c r="A83" s="118">
        <v>17</v>
      </c>
      <c r="B83" s="250" t="s">
        <v>375</v>
      </c>
      <c r="C83" s="119">
        <v>21250</v>
      </c>
      <c r="D83" s="101">
        <v>21250</v>
      </c>
      <c r="E83" s="95">
        <v>2016</v>
      </c>
      <c r="F83" s="250" t="s">
        <v>376</v>
      </c>
      <c r="G83" s="94" t="s">
        <v>344</v>
      </c>
      <c r="H83" s="126" t="s">
        <v>48</v>
      </c>
      <c r="I83" s="147"/>
    </row>
    <row r="84" spans="1:9" s="148" customFormat="1" ht="42.75" customHeight="1">
      <c r="A84" s="118">
        <v>18</v>
      </c>
      <c r="B84" s="250" t="s">
        <v>377</v>
      </c>
      <c r="C84" s="119">
        <v>12040</v>
      </c>
      <c r="D84" s="101">
        <v>12040</v>
      </c>
      <c r="E84" s="95">
        <v>2013</v>
      </c>
      <c r="F84" s="250" t="s">
        <v>378</v>
      </c>
      <c r="G84" s="94" t="s">
        <v>344</v>
      </c>
      <c r="H84" s="126" t="s">
        <v>48</v>
      </c>
      <c r="I84" s="147"/>
    </row>
    <row r="85" spans="1:9" s="148" customFormat="1" ht="42.75" customHeight="1">
      <c r="A85" s="118">
        <v>19</v>
      </c>
      <c r="B85" s="250" t="s">
        <v>379</v>
      </c>
      <c r="C85" s="119">
        <v>24982.46</v>
      </c>
      <c r="D85" s="101">
        <v>24982.46</v>
      </c>
      <c r="E85" s="95">
        <v>2012</v>
      </c>
      <c r="F85" s="250" t="s">
        <v>380</v>
      </c>
      <c r="G85" s="94" t="s">
        <v>344</v>
      </c>
      <c r="H85" s="126" t="s">
        <v>48</v>
      </c>
      <c r="I85" s="147"/>
    </row>
    <row r="86" spans="1:9" s="148" customFormat="1" ht="42.75" customHeight="1">
      <c r="A86" s="118">
        <v>20</v>
      </c>
      <c r="B86" s="250" t="s">
        <v>381</v>
      </c>
      <c r="C86" s="119">
        <v>24643</v>
      </c>
      <c r="D86" s="101">
        <v>24643</v>
      </c>
      <c r="E86" s="95">
        <v>2006</v>
      </c>
      <c r="F86" s="250" t="s">
        <v>382</v>
      </c>
      <c r="G86" s="94" t="s">
        <v>344</v>
      </c>
      <c r="H86" s="126" t="s">
        <v>48</v>
      </c>
      <c r="I86" s="147"/>
    </row>
    <row r="87" spans="1:9" s="148" customFormat="1" ht="42.75" customHeight="1">
      <c r="A87" s="118">
        <v>21</v>
      </c>
      <c r="B87" s="250" t="s">
        <v>383</v>
      </c>
      <c r="C87" s="119">
        <v>6850</v>
      </c>
      <c r="D87" s="101">
        <v>6850</v>
      </c>
      <c r="E87" s="95">
        <v>2016</v>
      </c>
      <c r="F87" s="250" t="s">
        <v>384</v>
      </c>
      <c r="G87" s="94" t="s">
        <v>344</v>
      </c>
      <c r="H87" s="126" t="s">
        <v>48</v>
      </c>
      <c r="I87" s="147"/>
    </row>
    <row r="88" spans="1:9" s="148" customFormat="1" ht="42.75" customHeight="1">
      <c r="A88" s="118">
        <v>22</v>
      </c>
      <c r="B88" s="250" t="s">
        <v>385</v>
      </c>
      <c r="C88" s="119">
        <v>35000</v>
      </c>
      <c r="D88" s="101">
        <v>35000</v>
      </c>
      <c r="E88" s="95">
        <v>2015</v>
      </c>
      <c r="F88" s="260" t="s">
        <v>386</v>
      </c>
      <c r="G88" s="94" t="s">
        <v>344</v>
      </c>
      <c r="H88" s="126" t="s">
        <v>48</v>
      </c>
      <c r="I88" s="147"/>
    </row>
    <row r="89" spans="1:9" s="148" customFormat="1" ht="42.75" customHeight="1">
      <c r="A89" s="118">
        <v>23</v>
      </c>
      <c r="B89" s="250" t="s">
        <v>387</v>
      </c>
      <c r="C89" s="119">
        <v>37000</v>
      </c>
      <c r="D89" s="101">
        <v>37000</v>
      </c>
      <c r="E89" s="95">
        <v>2016</v>
      </c>
      <c r="F89" s="260" t="s">
        <v>386</v>
      </c>
      <c r="G89" s="94" t="s">
        <v>344</v>
      </c>
      <c r="H89" s="126" t="s">
        <v>48</v>
      </c>
      <c r="I89" s="147"/>
    </row>
    <row r="90" spans="1:9" s="148" customFormat="1" ht="42.75" customHeight="1">
      <c r="A90" s="118">
        <v>24</v>
      </c>
      <c r="B90" s="250" t="s">
        <v>383</v>
      </c>
      <c r="C90" s="109">
        <v>6850</v>
      </c>
      <c r="D90" s="152">
        <v>6850</v>
      </c>
      <c r="E90" s="153">
        <v>2016</v>
      </c>
      <c r="F90" s="260" t="s">
        <v>384</v>
      </c>
      <c r="G90" s="94" t="s">
        <v>344</v>
      </c>
      <c r="H90" s="126" t="s">
        <v>48</v>
      </c>
      <c r="I90" s="147"/>
    </row>
    <row r="91" spans="1:9" s="148" customFormat="1" ht="42.75" customHeight="1">
      <c r="A91" s="118">
        <v>25</v>
      </c>
      <c r="B91" s="250" t="s">
        <v>383</v>
      </c>
      <c r="C91" s="109">
        <v>6850</v>
      </c>
      <c r="D91" s="152">
        <v>6850</v>
      </c>
      <c r="E91" s="153">
        <v>2016</v>
      </c>
      <c r="F91" s="260" t="s">
        <v>384</v>
      </c>
      <c r="G91" s="94" t="s">
        <v>344</v>
      </c>
      <c r="H91" s="126" t="s">
        <v>48</v>
      </c>
      <c r="I91" s="147"/>
    </row>
    <row r="92" spans="1:9" s="148" customFormat="1" ht="42.75" customHeight="1">
      <c r="A92" s="118">
        <v>26</v>
      </c>
      <c r="B92" s="250" t="s">
        <v>383</v>
      </c>
      <c r="C92" s="109">
        <v>6850</v>
      </c>
      <c r="D92" s="152">
        <v>6850</v>
      </c>
      <c r="E92" s="153">
        <v>2016</v>
      </c>
      <c r="F92" s="260" t="s">
        <v>384</v>
      </c>
      <c r="G92" s="94" t="s">
        <v>344</v>
      </c>
      <c r="H92" s="126" t="s">
        <v>48</v>
      </c>
      <c r="I92" s="147"/>
    </row>
    <row r="93" spans="1:9" s="148" customFormat="1" ht="42.75" customHeight="1">
      <c r="A93" s="118">
        <v>27</v>
      </c>
      <c r="B93" s="249" t="s">
        <v>388</v>
      </c>
      <c r="C93" s="109">
        <v>6999</v>
      </c>
      <c r="D93" s="152">
        <v>6999</v>
      </c>
      <c r="E93" s="153">
        <v>2007</v>
      </c>
      <c r="F93" s="250" t="s">
        <v>389</v>
      </c>
      <c r="G93" s="94" t="s">
        <v>344</v>
      </c>
      <c r="H93" s="126" t="s">
        <v>48</v>
      </c>
      <c r="I93" s="147"/>
    </row>
    <row r="94" spans="1:9" s="148" customFormat="1" ht="42.75" customHeight="1">
      <c r="A94" s="118">
        <v>28</v>
      </c>
      <c r="B94" s="249" t="s">
        <v>390</v>
      </c>
      <c r="C94" s="109">
        <v>6049.89</v>
      </c>
      <c r="D94" s="152">
        <v>6049.89</v>
      </c>
      <c r="E94" s="153">
        <v>2017</v>
      </c>
      <c r="F94" s="260" t="s">
        <v>391</v>
      </c>
      <c r="G94" s="94" t="s">
        <v>344</v>
      </c>
      <c r="H94" s="126" t="s">
        <v>48</v>
      </c>
      <c r="I94" s="147"/>
    </row>
    <row r="95" spans="1:9" s="148" customFormat="1" ht="42.75" customHeight="1">
      <c r="A95" s="118">
        <v>29</v>
      </c>
      <c r="B95" s="250" t="s">
        <v>392</v>
      </c>
      <c r="C95" s="109">
        <v>7000</v>
      </c>
      <c r="D95" s="152">
        <v>7000</v>
      </c>
      <c r="E95" s="153">
        <v>2016</v>
      </c>
      <c r="F95" s="260" t="s">
        <v>393</v>
      </c>
      <c r="G95" s="94" t="s">
        <v>344</v>
      </c>
      <c r="H95" s="126" t="s">
        <v>48</v>
      </c>
      <c r="I95" s="147"/>
    </row>
    <row r="96" spans="1:9" s="148" customFormat="1" ht="42.75" customHeight="1">
      <c r="A96" s="118">
        <v>30</v>
      </c>
      <c r="B96" s="250" t="s">
        <v>394</v>
      </c>
      <c r="C96" s="109">
        <v>12923.4</v>
      </c>
      <c r="D96" s="152">
        <v>12923.4</v>
      </c>
      <c r="E96" s="153">
        <v>2016</v>
      </c>
      <c r="F96" s="260" t="s">
        <v>395</v>
      </c>
      <c r="G96" s="94" t="s">
        <v>344</v>
      </c>
      <c r="H96" s="126" t="s">
        <v>48</v>
      </c>
      <c r="I96" s="147"/>
    </row>
    <row r="97" spans="1:9" s="148" customFormat="1" ht="42.75" customHeight="1">
      <c r="A97" s="118">
        <v>31</v>
      </c>
      <c r="B97" s="250" t="s">
        <v>396</v>
      </c>
      <c r="C97" s="109">
        <v>17490</v>
      </c>
      <c r="D97" s="152">
        <v>17490</v>
      </c>
      <c r="E97" s="153">
        <v>2021</v>
      </c>
      <c r="F97" s="260" t="s">
        <v>397</v>
      </c>
      <c r="G97" s="94" t="s">
        <v>344</v>
      </c>
      <c r="H97" s="126" t="s">
        <v>48</v>
      </c>
      <c r="I97" s="147"/>
    </row>
    <row r="98" spans="1:9" s="148" customFormat="1" ht="42.75" customHeight="1">
      <c r="A98" s="118">
        <v>32</v>
      </c>
      <c r="B98" s="249" t="s">
        <v>398</v>
      </c>
      <c r="C98" s="119">
        <v>4000</v>
      </c>
      <c r="D98" s="101">
        <v>4000</v>
      </c>
      <c r="E98" s="95">
        <v>2009</v>
      </c>
      <c r="F98" s="260" t="s">
        <v>399</v>
      </c>
      <c r="G98" s="94" t="s">
        <v>344</v>
      </c>
      <c r="H98" s="126" t="s">
        <v>48</v>
      </c>
      <c r="I98" s="147"/>
    </row>
    <row r="99" spans="1:9" s="148" customFormat="1" ht="42.75" customHeight="1">
      <c r="A99" s="47">
        <v>33</v>
      </c>
      <c r="B99" s="267" t="s">
        <v>400</v>
      </c>
      <c r="C99" s="265">
        <v>17900</v>
      </c>
      <c r="D99" s="101">
        <v>17900</v>
      </c>
      <c r="E99" s="258">
        <v>2019</v>
      </c>
      <c r="F99" s="268" t="s">
        <v>401</v>
      </c>
      <c r="G99" s="245" t="s">
        <v>344</v>
      </c>
      <c r="H99" s="107" t="s">
        <v>48</v>
      </c>
      <c r="I99" s="147"/>
    </row>
    <row r="100" spans="1:9" s="148" customFormat="1" ht="42.75" customHeight="1">
      <c r="A100" s="118">
        <v>34</v>
      </c>
      <c r="B100" s="250" t="s">
        <v>439</v>
      </c>
      <c r="C100" s="119">
        <v>22673.52</v>
      </c>
      <c r="D100" s="101">
        <v>22673.52</v>
      </c>
      <c r="E100" s="95">
        <v>2013</v>
      </c>
      <c r="F100" s="260" t="s">
        <v>440</v>
      </c>
      <c r="G100" s="94" t="s">
        <v>344</v>
      </c>
      <c r="H100" s="107" t="s">
        <v>48</v>
      </c>
      <c r="I100" s="147"/>
    </row>
    <row r="101" spans="1:9" s="148" customFormat="1" ht="42.75" customHeight="1">
      <c r="A101" s="118">
        <v>35</v>
      </c>
      <c r="B101" s="250" t="s">
        <v>392</v>
      </c>
      <c r="C101" s="109">
        <v>7000</v>
      </c>
      <c r="D101" s="152">
        <v>7000</v>
      </c>
      <c r="E101" s="95">
        <v>2016</v>
      </c>
      <c r="F101" s="260" t="s">
        <v>384</v>
      </c>
      <c r="G101" s="94" t="s">
        <v>344</v>
      </c>
      <c r="H101" s="126" t="s">
        <v>48</v>
      </c>
      <c r="I101" s="147"/>
    </row>
    <row r="102" spans="1:9" s="148" customFormat="1" ht="42.75" customHeight="1">
      <c r="A102" s="118">
        <v>36</v>
      </c>
      <c r="B102" s="249" t="s">
        <v>441</v>
      </c>
      <c r="C102" s="109">
        <v>5150</v>
      </c>
      <c r="D102" s="152">
        <v>5150</v>
      </c>
      <c r="E102" s="95">
        <v>2007</v>
      </c>
      <c r="F102" s="250" t="s">
        <v>442</v>
      </c>
      <c r="G102" s="94" t="s">
        <v>344</v>
      </c>
      <c r="H102" s="126" t="s">
        <v>48</v>
      </c>
      <c r="I102" s="147"/>
    </row>
    <row r="103" spans="1:9" s="148" customFormat="1" ht="42.75" customHeight="1">
      <c r="A103" s="118">
        <v>37</v>
      </c>
      <c r="B103" s="249" t="s">
        <v>443</v>
      </c>
      <c r="C103" s="109">
        <v>5150</v>
      </c>
      <c r="D103" s="152">
        <v>5150</v>
      </c>
      <c r="E103" s="95">
        <v>2007</v>
      </c>
      <c r="F103" s="250" t="s">
        <v>442</v>
      </c>
      <c r="G103" s="94" t="s">
        <v>344</v>
      </c>
      <c r="H103" s="126" t="s">
        <v>48</v>
      </c>
      <c r="I103" s="147"/>
    </row>
    <row r="104" spans="1:9" s="148" customFormat="1" ht="42.75" customHeight="1">
      <c r="A104" s="118">
        <v>38</v>
      </c>
      <c r="B104" s="249" t="s">
        <v>444</v>
      </c>
      <c r="C104" s="109">
        <v>5600</v>
      </c>
      <c r="D104" s="152">
        <v>5600</v>
      </c>
      <c r="E104" s="95">
        <v>2007</v>
      </c>
      <c r="F104" s="250" t="s">
        <v>442</v>
      </c>
      <c r="G104" s="94" t="s">
        <v>344</v>
      </c>
      <c r="H104" s="126" t="s">
        <v>48</v>
      </c>
      <c r="I104" s="147"/>
    </row>
    <row r="105" spans="1:9" s="148" customFormat="1" ht="42.75" customHeight="1">
      <c r="A105" s="118">
        <v>39</v>
      </c>
      <c r="B105" s="249" t="s">
        <v>445</v>
      </c>
      <c r="C105" s="109">
        <v>7400</v>
      </c>
      <c r="D105" s="152">
        <v>7400</v>
      </c>
      <c r="E105" s="95">
        <v>2007</v>
      </c>
      <c r="F105" s="250" t="s">
        <v>442</v>
      </c>
      <c r="G105" s="94" t="s">
        <v>344</v>
      </c>
      <c r="H105" s="126"/>
      <c r="I105" s="147"/>
    </row>
    <row r="106" spans="1:9" s="148" customFormat="1" ht="42.75" customHeight="1">
      <c r="A106" s="118">
        <v>40</v>
      </c>
      <c r="B106" s="249" t="s">
        <v>446</v>
      </c>
      <c r="C106" s="109">
        <v>5000</v>
      </c>
      <c r="D106" s="152">
        <v>5000</v>
      </c>
      <c r="E106" s="95">
        <v>2007</v>
      </c>
      <c r="F106" s="250" t="s">
        <v>442</v>
      </c>
      <c r="G106" s="94" t="s">
        <v>344</v>
      </c>
      <c r="H106" s="126"/>
      <c r="I106" s="147"/>
    </row>
    <row r="107" spans="1:9" s="148" customFormat="1" ht="42.75" customHeight="1">
      <c r="A107" s="118">
        <v>41</v>
      </c>
      <c r="B107" s="249" t="s">
        <v>447</v>
      </c>
      <c r="C107" s="109">
        <v>9200</v>
      </c>
      <c r="D107" s="152">
        <v>9200</v>
      </c>
      <c r="E107" s="95">
        <v>2007</v>
      </c>
      <c r="F107" s="250" t="s">
        <v>442</v>
      </c>
      <c r="G107" s="94" t="s">
        <v>344</v>
      </c>
      <c r="H107" s="126"/>
      <c r="I107" s="147"/>
    </row>
    <row r="108" spans="1:9" s="148" customFormat="1" ht="42.75" customHeight="1">
      <c r="A108" s="118">
        <v>42</v>
      </c>
      <c r="B108" s="249" t="s">
        <v>448</v>
      </c>
      <c r="C108" s="109">
        <v>9200</v>
      </c>
      <c r="D108" s="152">
        <v>9200</v>
      </c>
      <c r="E108" s="95">
        <v>2007</v>
      </c>
      <c r="F108" s="250" t="s">
        <v>442</v>
      </c>
      <c r="G108" s="94" t="s">
        <v>344</v>
      </c>
      <c r="H108" s="126"/>
      <c r="I108" s="147"/>
    </row>
    <row r="109" spans="1:9" s="148" customFormat="1" ht="42.75" customHeight="1">
      <c r="A109" s="118">
        <v>43</v>
      </c>
      <c r="B109" s="249" t="s">
        <v>448</v>
      </c>
      <c r="C109" s="109">
        <v>7100</v>
      </c>
      <c r="D109" s="152">
        <v>7100</v>
      </c>
      <c r="E109" s="95">
        <v>2007</v>
      </c>
      <c r="F109" s="250" t="s">
        <v>442</v>
      </c>
      <c r="G109" s="94" t="s">
        <v>344</v>
      </c>
      <c r="H109" s="126"/>
      <c r="I109" s="147"/>
    </row>
    <row r="110" spans="1:9" s="148" customFormat="1" ht="42.75" customHeight="1">
      <c r="A110" s="118">
        <v>44</v>
      </c>
      <c r="B110" s="249" t="s">
        <v>449</v>
      </c>
      <c r="C110" s="109">
        <v>30101.5</v>
      </c>
      <c r="D110" s="152">
        <v>30101.5</v>
      </c>
      <c r="E110" s="95">
        <v>2016</v>
      </c>
      <c r="F110" s="250" t="s">
        <v>450</v>
      </c>
      <c r="G110" s="94" t="s">
        <v>344</v>
      </c>
      <c r="H110" s="126"/>
      <c r="I110" s="147"/>
    </row>
    <row r="111" spans="1:9" s="148" customFormat="1" ht="56.25" customHeight="1">
      <c r="A111" s="118">
        <v>45</v>
      </c>
      <c r="B111" s="250" t="s">
        <v>451</v>
      </c>
      <c r="C111" s="109">
        <v>103945.34</v>
      </c>
      <c r="D111" s="152">
        <v>40423.279999999999</v>
      </c>
      <c r="E111" s="95">
        <v>2016</v>
      </c>
      <c r="F111" s="260" t="s">
        <v>384</v>
      </c>
      <c r="G111" s="94" t="s">
        <v>344</v>
      </c>
      <c r="H111" s="126"/>
      <c r="I111" s="147"/>
    </row>
    <row r="112" spans="1:9" s="148" customFormat="1" ht="42.75" customHeight="1">
      <c r="A112" s="118">
        <v>46</v>
      </c>
      <c r="B112" s="249" t="s">
        <v>452</v>
      </c>
      <c r="C112" s="109">
        <v>22209.09</v>
      </c>
      <c r="D112" s="152">
        <v>22209.09</v>
      </c>
      <c r="E112" s="95">
        <v>2016</v>
      </c>
      <c r="F112" s="260" t="s">
        <v>384</v>
      </c>
      <c r="G112" s="94" t="s">
        <v>344</v>
      </c>
      <c r="H112" s="126"/>
      <c r="I112" s="147"/>
    </row>
    <row r="113" spans="1:9" s="148" customFormat="1" ht="42.75" customHeight="1">
      <c r="A113" s="118">
        <v>47</v>
      </c>
      <c r="B113" s="249" t="s">
        <v>453</v>
      </c>
      <c r="C113" s="109">
        <v>7790</v>
      </c>
      <c r="D113" s="152">
        <v>7790</v>
      </c>
      <c r="E113" s="95">
        <v>2020</v>
      </c>
      <c r="F113" s="260" t="s">
        <v>454</v>
      </c>
      <c r="G113" s="94" t="s">
        <v>344</v>
      </c>
      <c r="H113" s="126"/>
      <c r="I113" s="147"/>
    </row>
    <row r="114" spans="1:9" s="148" customFormat="1" ht="42.75" customHeight="1">
      <c r="A114" s="118">
        <v>48</v>
      </c>
      <c r="B114" s="250" t="s">
        <v>455</v>
      </c>
      <c r="C114" s="109">
        <v>12870</v>
      </c>
      <c r="D114" s="152">
        <v>12870</v>
      </c>
      <c r="E114" s="95">
        <v>2020</v>
      </c>
      <c r="F114" s="260" t="s">
        <v>454</v>
      </c>
      <c r="G114" s="94" t="s">
        <v>344</v>
      </c>
      <c r="H114" s="126"/>
      <c r="I114" s="147"/>
    </row>
    <row r="115" spans="1:9" s="148" customFormat="1" ht="81.75" customHeight="1">
      <c r="A115" s="118">
        <v>49</v>
      </c>
      <c r="B115" s="260" t="s">
        <v>464</v>
      </c>
      <c r="C115" s="266">
        <v>35400</v>
      </c>
      <c r="D115" s="152">
        <v>35400</v>
      </c>
      <c r="E115" s="95">
        <v>2022</v>
      </c>
      <c r="F115" s="260" t="s">
        <v>456</v>
      </c>
      <c r="G115" s="94" t="s">
        <v>344</v>
      </c>
      <c r="H115" s="126"/>
      <c r="I115" s="147"/>
    </row>
    <row r="116" spans="1:9" s="148" customFormat="1" ht="42.75" customHeight="1">
      <c r="A116" s="118">
        <v>50</v>
      </c>
      <c r="B116" s="260" t="s">
        <v>457</v>
      </c>
      <c r="C116" s="109">
        <v>20000</v>
      </c>
      <c r="D116" s="152">
        <v>20000</v>
      </c>
      <c r="E116" s="95">
        <v>2022</v>
      </c>
      <c r="F116" s="260" t="s">
        <v>456</v>
      </c>
      <c r="G116" s="94" t="s">
        <v>344</v>
      </c>
      <c r="H116" s="126"/>
      <c r="I116" s="147"/>
    </row>
    <row r="117" spans="1:9" s="148" customFormat="1" ht="42.75" customHeight="1">
      <c r="A117" s="118">
        <v>51</v>
      </c>
      <c r="B117" s="260" t="s">
        <v>457</v>
      </c>
      <c r="C117" s="109">
        <v>20000</v>
      </c>
      <c r="D117" s="152">
        <v>20000</v>
      </c>
      <c r="E117" s="95">
        <v>2022</v>
      </c>
      <c r="F117" s="260" t="s">
        <v>456</v>
      </c>
      <c r="G117" s="94" t="s">
        <v>344</v>
      </c>
      <c r="H117" s="126"/>
      <c r="I117" s="147"/>
    </row>
    <row r="118" spans="1:9" s="148" customFormat="1" ht="42.75" customHeight="1">
      <c r="A118" s="118">
        <v>52</v>
      </c>
      <c r="B118" s="250" t="s">
        <v>458</v>
      </c>
      <c r="C118" s="109">
        <v>11990</v>
      </c>
      <c r="D118" s="152">
        <v>11990</v>
      </c>
      <c r="E118" s="95">
        <v>2022</v>
      </c>
      <c r="F118" s="260" t="s">
        <v>456</v>
      </c>
      <c r="G118" s="94" t="s">
        <v>344</v>
      </c>
      <c r="H118" s="126"/>
      <c r="I118" s="147"/>
    </row>
    <row r="119" spans="1:9" s="148" customFormat="1" ht="42.75" customHeight="1">
      <c r="A119" s="118">
        <v>53</v>
      </c>
      <c r="B119" s="250" t="s">
        <v>459</v>
      </c>
      <c r="C119" s="109">
        <v>66930</v>
      </c>
      <c r="D119" s="152">
        <v>66930</v>
      </c>
      <c r="E119" s="95">
        <v>2022</v>
      </c>
      <c r="F119" s="260" t="s">
        <v>456</v>
      </c>
      <c r="G119" s="94" t="s">
        <v>344</v>
      </c>
      <c r="H119" s="126"/>
      <c r="I119" s="147"/>
    </row>
    <row r="120" spans="1:9" s="148" customFormat="1" ht="60.75" customHeight="1">
      <c r="A120" s="118">
        <v>54</v>
      </c>
      <c r="B120" s="250" t="s">
        <v>460</v>
      </c>
      <c r="C120" s="109">
        <v>20990</v>
      </c>
      <c r="D120" s="152">
        <v>20990</v>
      </c>
      <c r="E120" s="95">
        <v>2022</v>
      </c>
      <c r="F120" s="260" t="s">
        <v>456</v>
      </c>
      <c r="G120" s="94" t="s">
        <v>344</v>
      </c>
      <c r="H120" s="126"/>
      <c r="I120" s="147"/>
    </row>
    <row r="121" spans="1:9" s="148" customFormat="1" ht="60.75" customHeight="1">
      <c r="A121" s="118">
        <v>55</v>
      </c>
      <c r="B121" s="250" t="s">
        <v>460</v>
      </c>
      <c r="C121" s="109">
        <v>20990</v>
      </c>
      <c r="D121" s="152">
        <v>20990</v>
      </c>
      <c r="E121" s="95">
        <v>2022</v>
      </c>
      <c r="F121" s="260" t="s">
        <v>456</v>
      </c>
      <c r="G121" s="94" t="s">
        <v>344</v>
      </c>
      <c r="H121" s="126"/>
      <c r="I121" s="147"/>
    </row>
    <row r="122" spans="1:9" s="148" customFormat="1" ht="60.75" customHeight="1">
      <c r="A122" s="118">
        <v>56</v>
      </c>
      <c r="B122" s="250" t="s">
        <v>461</v>
      </c>
      <c r="C122" s="109">
        <v>56270</v>
      </c>
      <c r="D122" s="152">
        <v>56270</v>
      </c>
      <c r="E122" s="95">
        <v>2023</v>
      </c>
      <c r="F122" s="260" t="s">
        <v>340</v>
      </c>
      <c r="G122" s="94" t="s">
        <v>344</v>
      </c>
      <c r="H122" s="126"/>
      <c r="I122" s="147"/>
    </row>
    <row r="123" spans="1:9" s="148" customFormat="1" ht="60.75" customHeight="1">
      <c r="A123" s="118">
        <v>57</v>
      </c>
      <c r="B123" s="250" t="s">
        <v>462</v>
      </c>
      <c r="C123" s="109">
        <v>95000</v>
      </c>
      <c r="D123" s="152">
        <v>95000</v>
      </c>
      <c r="E123" s="95">
        <v>2024</v>
      </c>
      <c r="F123" s="260" t="s">
        <v>340</v>
      </c>
      <c r="G123" s="94" t="s">
        <v>344</v>
      </c>
      <c r="H123" s="126"/>
      <c r="I123" s="147"/>
    </row>
    <row r="124" spans="1:9" s="148" customFormat="1" ht="42.75" customHeight="1">
      <c r="A124" s="118"/>
      <c r="B124" s="249"/>
      <c r="C124" s="109"/>
      <c r="D124" s="152"/>
      <c r="E124" s="95"/>
      <c r="F124" s="250"/>
      <c r="G124" s="94"/>
      <c r="H124" s="126"/>
      <c r="I124" s="147"/>
    </row>
    <row r="125" spans="1:9" s="148" customFormat="1" ht="42.75" customHeight="1">
      <c r="A125" s="118"/>
      <c r="B125" s="255"/>
      <c r="C125" s="119"/>
      <c r="D125" s="101"/>
      <c r="E125" s="95"/>
      <c r="F125" s="122"/>
      <c r="G125" s="73"/>
      <c r="H125" s="107" t="s">
        <v>48</v>
      </c>
      <c r="I125" s="147"/>
    </row>
    <row r="126" spans="1:9" ht="22.5" customHeight="1">
      <c r="A126" s="118"/>
      <c r="B126" s="256" t="s">
        <v>52</v>
      </c>
      <c r="C126" s="110">
        <f>SUM(C67:C125)</f>
        <v>1135295.3500000001</v>
      </c>
      <c r="D126" s="110">
        <f>SUM(D67:D125)</f>
        <v>1071773.29</v>
      </c>
      <c r="E126" s="127" t="s">
        <v>48</v>
      </c>
      <c r="F126" s="128" t="s">
        <v>48</v>
      </c>
      <c r="G126" s="96" t="s">
        <v>28</v>
      </c>
      <c r="H126" s="107" t="s">
        <v>48</v>
      </c>
      <c r="I126" s="19"/>
    </row>
    <row r="127" spans="1:9" ht="33" customHeight="1">
      <c r="A127" s="47"/>
      <c r="B127" s="256" t="s">
        <v>51</v>
      </c>
      <c r="C127" s="110">
        <f>C65+C126</f>
        <v>6164816.379999999</v>
      </c>
      <c r="D127" s="110">
        <f>D126+D65</f>
        <v>1071773.29</v>
      </c>
      <c r="E127" s="111" t="s">
        <v>48</v>
      </c>
      <c r="F127" s="111" t="s">
        <v>48</v>
      </c>
      <c r="G127" s="111" t="s">
        <v>48</v>
      </c>
      <c r="H127" s="7" t="s">
        <v>48</v>
      </c>
    </row>
    <row r="128" spans="1:9" ht="21" customHeight="1">
      <c r="A128" s="21"/>
      <c r="B128" s="257" t="s">
        <v>16</v>
      </c>
      <c r="C128" s="104">
        <f>C129</f>
        <v>6782896.379999999</v>
      </c>
      <c r="D128" s="104">
        <f>D9+D126</f>
        <v>1260806.29</v>
      </c>
      <c r="E128" s="112" t="s">
        <v>48</v>
      </c>
      <c r="F128" s="112" t="s">
        <v>48</v>
      </c>
      <c r="G128" s="112" t="s">
        <v>48</v>
      </c>
      <c r="H128" s="20" t="s">
        <v>48</v>
      </c>
    </row>
    <row r="129" spans="1:8" ht="20.25" customHeight="1">
      <c r="A129" s="21"/>
      <c r="B129" s="257" t="s">
        <v>17</v>
      </c>
      <c r="C129" s="104">
        <f>C10+C65+C126</f>
        <v>6782896.379999999</v>
      </c>
      <c r="D129" s="104">
        <f>D128</f>
        <v>1260806.29</v>
      </c>
      <c r="E129" s="112" t="s">
        <v>48</v>
      </c>
      <c r="F129" s="112" t="s">
        <v>48</v>
      </c>
      <c r="G129" s="112" t="s">
        <v>48</v>
      </c>
      <c r="H129" s="20" t="s">
        <v>48</v>
      </c>
    </row>
    <row r="130" spans="1:8">
      <c r="C130" s="105"/>
      <c r="D130" s="106"/>
    </row>
    <row r="131" spans="1:8" hidden="1">
      <c r="C131" s="130">
        <f>C10+C65+C126+C128</f>
        <v>13565792.759999998</v>
      </c>
      <c r="D131" s="130">
        <f>D10+D65+D126+D128</f>
        <v>2521612.58</v>
      </c>
      <c r="E131" s="19"/>
    </row>
    <row r="132" spans="1:8" hidden="1">
      <c r="C132" s="131"/>
      <c r="D132" s="132">
        <f>C131-D131</f>
        <v>11044180.179999998</v>
      </c>
      <c r="E132" s="19"/>
      <c r="F132" s="19"/>
    </row>
    <row r="133" spans="1:8" hidden="1">
      <c r="B133" s="166" t="s">
        <v>76</v>
      </c>
      <c r="C133" s="167" t="e">
        <f>C131-C10-#REF!</f>
        <v>#REF!</v>
      </c>
      <c r="D133" s="167" t="e">
        <f>D131-D10-#REF!</f>
        <v>#REF!</v>
      </c>
      <c r="E133" s="18"/>
      <c r="F133" s="40"/>
    </row>
    <row r="134" spans="1:8" hidden="1">
      <c r="B134" s="166"/>
      <c r="C134" s="168"/>
      <c r="D134" s="169" t="e">
        <f>C133-D133</f>
        <v>#REF!</v>
      </c>
      <c r="E134" s="41"/>
      <c r="F134" s="40"/>
    </row>
    <row r="135" spans="1:8" hidden="1">
      <c r="B135" s="166" t="s">
        <v>112</v>
      </c>
      <c r="C135" s="170" t="e">
        <f>C10+#REF!</f>
        <v>#REF!</v>
      </c>
      <c r="D135" s="170" t="e">
        <f>D10+#REF!</f>
        <v>#REF!</v>
      </c>
      <c r="E135" s="19"/>
    </row>
    <row r="136" spans="1:8" hidden="1">
      <c r="C136" s="102"/>
      <c r="D136" s="100"/>
      <c r="E136" s="19"/>
    </row>
    <row r="137" spans="1:8">
      <c r="C137" s="22"/>
      <c r="D137" s="54"/>
      <c r="E137" s="19"/>
    </row>
    <row r="138" spans="1:8">
      <c r="B138" s="51"/>
      <c r="C138" s="52"/>
      <c r="D138" s="55"/>
      <c r="E138" s="42"/>
      <c r="F138" s="42"/>
    </row>
    <row r="139" spans="1:8">
      <c r="C139" s="22"/>
      <c r="D139" s="54"/>
    </row>
    <row r="140" spans="1:8">
      <c r="C140" s="88"/>
      <c r="D140" s="54"/>
      <c r="E140" s="19"/>
      <c r="F140" s="19"/>
      <c r="G140" s="19"/>
    </row>
    <row r="141" spans="1:8">
      <c r="C141" s="88"/>
      <c r="D141" s="54"/>
    </row>
    <row r="142" spans="1:8">
      <c r="C142" s="88"/>
      <c r="D142" s="54"/>
    </row>
    <row r="143" spans="1:8">
      <c r="C143" s="88"/>
      <c r="D143" s="54"/>
    </row>
    <row r="144" spans="1:8">
      <c r="C144" s="88"/>
      <c r="D144" s="54"/>
    </row>
    <row r="145" spans="3:4">
      <c r="C145" s="88"/>
      <c r="D145" s="54"/>
    </row>
    <row r="146" spans="3:4">
      <c r="C146" s="22"/>
      <c r="D146" s="54"/>
    </row>
    <row r="147" spans="3:4">
      <c r="C147" s="22"/>
      <c r="D147" s="54"/>
    </row>
    <row r="148" spans="3:4">
      <c r="C148" s="22"/>
      <c r="D148" s="54"/>
    </row>
    <row r="149" spans="3:4">
      <c r="C149" s="22"/>
      <c r="D149" s="54"/>
    </row>
    <row r="150" spans="3:4">
      <c r="C150" s="22"/>
      <c r="D150" s="54"/>
    </row>
    <row r="151" spans="3:4">
      <c r="C151" s="22"/>
      <c r="D151" s="54"/>
    </row>
    <row r="152" spans="3:4">
      <c r="C152" s="22"/>
      <c r="D152" s="54"/>
    </row>
    <row r="153" spans="3:4">
      <c r="C153" s="22"/>
      <c r="D153" s="54"/>
    </row>
    <row r="154" spans="3:4">
      <c r="C154" s="22"/>
      <c r="D154" s="54"/>
    </row>
    <row r="155" spans="3:4">
      <c r="C155" s="22"/>
      <c r="D155" s="54"/>
    </row>
    <row r="156" spans="3:4">
      <c r="C156" s="22"/>
      <c r="D156" s="54"/>
    </row>
    <row r="157" spans="3:4">
      <c r="C157" s="22"/>
      <c r="D157" s="54"/>
    </row>
    <row r="158" spans="3:4">
      <c r="C158" s="22"/>
      <c r="D158" s="54"/>
    </row>
    <row r="159" spans="3:4">
      <c r="C159" s="22"/>
      <c r="D159" s="54"/>
    </row>
    <row r="160" spans="3:4">
      <c r="C160" s="22"/>
      <c r="D160" s="54"/>
    </row>
    <row r="161" spans="3:4">
      <c r="C161" s="22"/>
      <c r="D161" s="54"/>
    </row>
    <row r="162" spans="3:4">
      <c r="C162" s="22"/>
      <c r="D162" s="54"/>
    </row>
    <row r="163" spans="3:4">
      <c r="C163" s="22"/>
      <c r="D163" s="54"/>
    </row>
    <row r="164" spans="3:4">
      <c r="C164" s="22"/>
      <c r="D164" s="54"/>
    </row>
    <row r="165" spans="3:4">
      <c r="C165" s="22"/>
      <c r="D165" s="54"/>
    </row>
    <row r="166" spans="3:4">
      <c r="C166" s="22"/>
      <c r="D166" s="54"/>
    </row>
    <row r="167" spans="3:4">
      <c r="C167" s="22"/>
      <c r="D167" s="54"/>
    </row>
    <row r="168" spans="3:4">
      <c r="C168" s="22"/>
      <c r="D168" s="54"/>
    </row>
    <row r="169" spans="3:4">
      <c r="C169" s="22"/>
      <c r="D169" s="54"/>
    </row>
    <row r="170" spans="3:4">
      <c r="C170" s="22"/>
      <c r="D170" s="54"/>
    </row>
    <row r="171" spans="3:4">
      <c r="C171" s="22"/>
      <c r="D171" s="54"/>
    </row>
    <row r="172" spans="3:4">
      <c r="C172" s="22"/>
      <c r="D172" s="54"/>
    </row>
    <row r="173" spans="3:4">
      <c r="C173" s="22"/>
      <c r="D173" s="54"/>
    </row>
    <row r="174" spans="3:4">
      <c r="C174" s="22"/>
      <c r="D174" s="54"/>
    </row>
    <row r="175" spans="3:4">
      <c r="C175" s="22"/>
      <c r="D175" s="54"/>
    </row>
    <row r="176" spans="3:4">
      <c r="C176" s="22"/>
      <c r="D176" s="54"/>
    </row>
    <row r="177" spans="3:4">
      <c r="C177" s="22"/>
      <c r="D177" s="54"/>
    </row>
    <row r="178" spans="3:4">
      <c r="C178" s="22"/>
      <c r="D178" s="54"/>
    </row>
    <row r="181" spans="3:4">
      <c r="C181" s="22"/>
    </row>
  </sheetData>
  <autoFilter ref="A6:H129"/>
  <mergeCells count="3">
    <mergeCell ref="A8:H8"/>
    <mergeCell ref="A11:H11"/>
    <mergeCell ref="A66:H66"/>
  </mergeCells>
  <phoneticPr fontId="0" type="noConversion"/>
  <pageMargins left="0.70866141732283472" right="0.31496062992125984" top="0.57999999999999996" bottom="0.21" header="0.31496062992125984" footer="0.31496062992125984"/>
  <pageSetup paperSize="9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E14"/>
  <sheetViews>
    <sheetView zoomScale="120" zoomScaleNormal="120" workbookViewId="0">
      <selection activeCell="B27" sqref="B27"/>
    </sheetView>
  </sheetViews>
  <sheetFormatPr defaultRowHeight="15"/>
  <cols>
    <col min="2" max="2" width="36.140625" customWidth="1"/>
    <col min="3" max="3" width="29.5703125" customWidth="1"/>
    <col min="4" max="4" width="26.5703125" customWidth="1"/>
    <col min="5" max="5" width="28.140625" customWidth="1"/>
  </cols>
  <sheetData>
    <row r="2" spans="1:5" ht="15.75">
      <c r="C2" s="2" t="s">
        <v>40</v>
      </c>
    </row>
    <row r="3" spans="1:5" ht="15.75">
      <c r="C3" s="2" t="s">
        <v>22</v>
      </c>
    </row>
    <row r="5" spans="1:5" ht="15.75" thickBot="1"/>
    <row r="6" spans="1:5" ht="79.5" thickBot="1">
      <c r="A6" s="25" t="s">
        <v>1</v>
      </c>
      <c r="B6" s="26" t="s">
        <v>18</v>
      </c>
      <c r="C6" s="26" t="s">
        <v>19</v>
      </c>
      <c r="D6" s="26" t="s">
        <v>20</v>
      </c>
      <c r="E6" s="26" t="s">
        <v>21</v>
      </c>
    </row>
    <row r="7" spans="1:5" ht="16.5" thickBot="1">
      <c r="A7" s="27">
        <v>1</v>
      </c>
      <c r="B7" s="28">
        <v>2</v>
      </c>
      <c r="C7" s="27">
        <v>3</v>
      </c>
      <c r="D7" s="28">
        <v>4</v>
      </c>
      <c r="E7" s="27">
        <v>5</v>
      </c>
    </row>
    <row r="8" spans="1:5">
      <c r="A8" s="6"/>
      <c r="B8" s="8" t="s">
        <v>28</v>
      </c>
      <c r="C8" s="8" t="s">
        <v>28</v>
      </c>
      <c r="D8" s="8" t="s">
        <v>28</v>
      </c>
      <c r="E8" s="8" t="s">
        <v>28</v>
      </c>
    </row>
    <row r="9" spans="1:5">
      <c r="A9" s="4"/>
      <c r="B9" s="8" t="s">
        <v>28</v>
      </c>
      <c r="C9" s="8" t="s">
        <v>28</v>
      </c>
      <c r="D9" s="8" t="s">
        <v>28</v>
      </c>
      <c r="E9" s="8" t="s">
        <v>28</v>
      </c>
    </row>
    <row r="10" spans="1:5" ht="15.75">
      <c r="A10" s="4"/>
      <c r="B10" s="29" t="s">
        <v>16</v>
      </c>
      <c r="C10" s="8" t="s">
        <v>28</v>
      </c>
      <c r="D10" s="8" t="s">
        <v>28</v>
      </c>
      <c r="E10" s="8" t="s">
        <v>28</v>
      </c>
    </row>
    <row r="14" spans="1:5">
      <c r="B14" s="43"/>
    </row>
  </sheetData>
  <phoneticPr fontId="0" type="noConversion"/>
  <printOptions horizontalCentered="1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10"/>
  <sheetViews>
    <sheetView zoomScale="130" zoomScaleNormal="130" workbookViewId="0">
      <selection activeCell="B29" sqref="B29"/>
    </sheetView>
  </sheetViews>
  <sheetFormatPr defaultRowHeight="15"/>
  <cols>
    <col min="2" max="2" width="36.140625" customWidth="1"/>
    <col min="3" max="3" width="36.42578125" customWidth="1"/>
    <col min="4" max="4" width="45.28515625" customWidth="1"/>
  </cols>
  <sheetData>
    <row r="2" spans="1:4" ht="15.75">
      <c r="C2" s="2" t="s">
        <v>41</v>
      </c>
    </row>
    <row r="3" spans="1:4" ht="15.75">
      <c r="C3" s="2" t="s">
        <v>26</v>
      </c>
    </row>
    <row r="4" spans="1:4" ht="15.75">
      <c r="C4" s="2" t="s">
        <v>22</v>
      </c>
    </row>
    <row r="5" spans="1:4" ht="16.5" thickBot="1">
      <c r="C5" s="2"/>
    </row>
    <row r="6" spans="1:4" ht="48" thickBot="1">
      <c r="A6" s="30" t="s">
        <v>1</v>
      </c>
      <c r="B6" s="31" t="s">
        <v>23</v>
      </c>
      <c r="C6" s="31" t="s">
        <v>24</v>
      </c>
      <c r="D6" s="31" t="s">
        <v>25</v>
      </c>
    </row>
    <row r="7" spans="1:4" ht="16.5" thickBot="1">
      <c r="A7" s="32">
        <v>1</v>
      </c>
      <c r="B7" s="33">
        <v>2</v>
      </c>
      <c r="C7" s="30">
        <v>3</v>
      </c>
      <c r="D7" s="30">
        <v>4</v>
      </c>
    </row>
    <row r="8" spans="1:4">
      <c r="A8" s="3"/>
      <c r="B8" s="8" t="s">
        <v>28</v>
      </c>
      <c r="C8" s="8" t="s">
        <v>28</v>
      </c>
      <c r="D8" s="8" t="s">
        <v>28</v>
      </c>
    </row>
    <row r="9" spans="1:4">
      <c r="A9" s="1"/>
      <c r="B9" s="8" t="s">
        <v>28</v>
      </c>
      <c r="C9" s="8" t="s">
        <v>28</v>
      </c>
      <c r="D9" s="8" t="s">
        <v>28</v>
      </c>
    </row>
    <row r="10" spans="1:4">
      <c r="A10" s="4"/>
      <c r="B10" s="5" t="s">
        <v>16</v>
      </c>
      <c r="C10" s="8" t="s">
        <v>28</v>
      </c>
      <c r="D10" s="8" t="s">
        <v>28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4"/>
  <sheetViews>
    <sheetView topLeftCell="A7" workbookViewId="0">
      <selection activeCell="H15" sqref="H15"/>
    </sheetView>
  </sheetViews>
  <sheetFormatPr defaultRowHeight="15"/>
  <cols>
    <col min="1" max="1" width="6.42578125" style="133" customWidth="1"/>
    <col min="2" max="2" width="20.42578125" style="133" customWidth="1"/>
    <col min="3" max="3" width="16.42578125" style="133" customWidth="1"/>
    <col min="4" max="4" width="16" style="133" customWidth="1"/>
    <col min="5" max="5" width="17.5703125" style="133" customWidth="1"/>
    <col min="6" max="6" width="14.42578125" style="133" customWidth="1"/>
    <col min="7" max="7" width="14.7109375" style="133" customWidth="1"/>
    <col min="8" max="9" width="13.5703125" style="133" customWidth="1"/>
    <col min="10" max="10" width="9.85546875" style="133" customWidth="1"/>
    <col min="11" max="11" width="19.5703125" style="133" customWidth="1"/>
    <col min="12" max="16384" width="9.140625" style="133"/>
  </cols>
  <sheetData>
    <row r="1" spans="1:11" ht="15.75">
      <c r="E1" s="134" t="s">
        <v>77</v>
      </c>
    </row>
    <row r="2" spans="1:11" ht="15.75">
      <c r="A2" s="135"/>
      <c r="B2" s="135"/>
      <c r="C2" s="135"/>
      <c r="D2" s="135"/>
      <c r="E2" s="134" t="s">
        <v>78</v>
      </c>
      <c r="F2" s="135"/>
      <c r="G2" s="135"/>
      <c r="H2" s="135"/>
      <c r="I2" s="135"/>
      <c r="J2" s="135"/>
    </row>
    <row r="3" spans="1:11" ht="15.75">
      <c r="A3" s="135"/>
      <c r="B3" s="135"/>
      <c r="C3" s="135"/>
      <c r="D3" s="135"/>
      <c r="E3" s="134" t="s">
        <v>79</v>
      </c>
      <c r="F3" s="135"/>
      <c r="G3" s="135"/>
      <c r="H3" s="135"/>
      <c r="I3" s="135"/>
      <c r="J3" s="135"/>
    </row>
    <row r="4" spans="1:11" ht="15.75">
      <c r="A4" s="135"/>
      <c r="B4" s="135"/>
      <c r="C4" s="135"/>
      <c r="D4" s="135"/>
      <c r="E4" s="134" t="s">
        <v>80</v>
      </c>
      <c r="F4" s="135"/>
      <c r="G4" s="135"/>
      <c r="H4" s="135"/>
      <c r="I4" s="135"/>
      <c r="J4" s="135"/>
    </row>
    <row r="5" spans="1:11" ht="16.5" thickBot="1">
      <c r="A5" s="135"/>
      <c r="B5" s="135"/>
      <c r="C5" s="135"/>
      <c r="D5" s="135"/>
      <c r="E5" s="135"/>
      <c r="F5" s="135"/>
      <c r="G5" s="135"/>
      <c r="H5" s="135"/>
      <c r="I5" s="135"/>
      <c r="J5" s="135"/>
    </row>
    <row r="6" spans="1:11" ht="150.75" thickBot="1">
      <c r="A6" s="191" t="s">
        <v>1</v>
      </c>
      <c r="B6" s="192" t="s">
        <v>81</v>
      </c>
      <c r="C6" s="192" t="s">
        <v>82</v>
      </c>
      <c r="D6" s="192" t="s">
        <v>83</v>
      </c>
      <c r="E6" s="192" t="s">
        <v>84</v>
      </c>
      <c r="F6" s="192" t="s">
        <v>85</v>
      </c>
      <c r="G6" s="192" t="s">
        <v>86</v>
      </c>
      <c r="H6" s="192" t="s">
        <v>113</v>
      </c>
      <c r="I6" s="192" t="s">
        <v>114</v>
      </c>
      <c r="J6" s="192" t="s">
        <v>87</v>
      </c>
      <c r="K6" s="193"/>
    </row>
    <row r="7" spans="1:11" ht="16.5" thickBot="1">
      <c r="A7" s="194">
        <v>1</v>
      </c>
      <c r="B7" s="195">
        <v>2</v>
      </c>
      <c r="C7" s="194">
        <v>3</v>
      </c>
      <c r="D7" s="195">
        <v>4</v>
      </c>
      <c r="E7" s="194">
        <v>5</v>
      </c>
      <c r="F7" s="195">
        <v>6</v>
      </c>
      <c r="G7" s="194">
        <v>7</v>
      </c>
      <c r="H7" s="195">
        <v>8</v>
      </c>
      <c r="I7" s="194">
        <v>9</v>
      </c>
      <c r="J7" s="195">
        <v>10</v>
      </c>
      <c r="K7" s="193"/>
    </row>
    <row r="8" spans="1:11" ht="15.75">
      <c r="A8" s="294" t="s">
        <v>88</v>
      </c>
      <c r="B8" s="295"/>
      <c r="C8" s="295"/>
      <c r="D8" s="295"/>
      <c r="E8" s="295"/>
      <c r="F8" s="295"/>
      <c r="G8" s="295"/>
      <c r="H8" s="295"/>
      <c r="I8" s="295"/>
      <c r="J8" s="296"/>
      <c r="K8" s="193"/>
    </row>
    <row r="9" spans="1:11" ht="15.75">
      <c r="A9" s="196"/>
      <c r="B9" s="197" t="s">
        <v>48</v>
      </c>
      <c r="C9" s="197" t="s">
        <v>48</v>
      </c>
      <c r="D9" s="197" t="s">
        <v>48</v>
      </c>
      <c r="E9" s="197" t="s">
        <v>48</v>
      </c>
      <c r="F9" s="197" t="s">
        <v>48</v>
      </c>
      <c r="G9" s="197" t="s">
        <v>48</v>
      </c>
      <c r="H9" s="197" t="s">
        <v>48</v>
      </c>
      <c r="I9" s="197" t="s">
        <v>48</v>
      </c>
      <c r="J9" s="197" t="s">
        <v>48</v>
      </c>
      <c r="K9" s="193"/>
    </row>
    <row r="10" spans="1:11" ht="15.75">
      <c r="A10" s="198"/>
      <c r="B10" s="199" t="s">
        <v>16</v>
      </c>
      <c r="C10" s="197" t="s">
        <v>48</v>
      </c>
      <c r="D10" s="197" t="s">
        <v>48</v>
      </c>
      <c r="E10" s="197" t="s">
        <v>48</v>
      </c>
      <c r="F10" s="197" t="s">
        <v>48</v>
      </c>
      <c r="G10" s="197" t="s">
        <v>48</v>
      </c>
      <c r="H10" s="197" t="s">
        <v>48</v>
      </c>
      <c r="I10" s="197" t="s">
        <v>48</v>
      </c>
      <c r="J10" s="197" t="s">
        <v>48</v>
      </c>
      <c r="K10" s="193"/>
    </row>
    <row r="11" spans="1:11" ht="15.75">
      <c r="A11" s="200"/>
      <c r="B11" s="201"/>
      <c r="C11" s="200"/>
      <c r="D11" s="200"/>
      <c r="E11" s="202"/>
      <c r="F11" s="202"/>
      <c r="G11" s="202"/>
      <c r="H11" s="203"/>
      <c r="I11" s="203"/>
      <c r="J11" s="203"/>
      <c r="K11" s="193"/>
    </row>
    <row r="12" spans="1:11" ht="15.75">
      <c r="A12" s="290" t="s">
        <v>89</v>
      </c>
      <c r="B12" s="290"/>
      <c r="C12" s="290"/>
      <c r="D12" s="290"/>
      <c r="E12" s="290"/>
      <c r="F12" s="290"/>
      <c r="G12" s="290"/>
      <c r="H12" s="290"/>
      <c r="I12" s="290"/>
      <c r="J12" s="290"/>
      <c r="K12" s="193"/>
    </row>
    <row r="13" spans="1:11" ht="15.75" customHeight="1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193"/>
    </row>
    <row r="14" spans="1:11" ht="78.75">
      <c r="A14" s="205"/>
      <c r="B14" s="206" t="s">
        <v>426</v>
      </c>
      <c r="C14" s="206" t="s">
        <v>427</v>
      </c>
      <c r="D14" s="206" t="s">
        <v>431</v>
      </c>
      <c r="E14" s="206" t="s">
        <v>428</v>
      </c>
      <c r="F14" s="197" t="s">
        <v>48</v>
      </c>
      <c r="G14" s="197" t="s">
        <v>48</v>
      </c>
      <c r="H14" s="207">
        <v>33048.199999999997</v>
      </c>
      <c r="I14" s="207">
        <v>0</v>
      </c>
      <c r="J14" s="207">
        <v>7</v>
      </c>
      <c r="K14" s="193"/>
    </row>
    <row r="15" spans="1:11" ht="68.25" customHeight="1">
      <c r="A15" s="205"/>
      <c r="B15" s="206" t="s">
        <v>429</v>
      </c>
      <c r="C15" s="206" t="s">
        <v>430</v>
      </c>
      <c r="D15" s="206" t="s">
        <v>432</v>
      </c>
      <c r="E15" s="206" t="s">
        <v>433</v>
      </c>
      <c r="F15" s="208" t="s">
        <v>48</v>
      </c>
      <c r="G15" s="208" t="s">
        <v>48</v>
      </c>
      <c r="H15" s="209" t="s">
        <v>48</v>
      </c>
      <c r="I15" s="209" t="s">
        <v>48</v>
      </c>
      <c r="J15" s="209" t="s">
        <v>48</v>
      </c>
      <c r="K15" s="210"/>
    </row>
    <row r="16" spans="1:11" ht="15.75">
      <c r="A16" s="211"/>
      <c r="B16" s="212" t="s">
        <v>16</v>
      </c>
      <c r="C16" s="208" t="s">
        <v>48</v>
      </c>
      <c r="D16" s="208" t="s">
        <v>48</v>
      </c>
      <c r="E16" s="208" t="s">
        <v>48</v>
      </c>
      <c r="F16" s="208" t="s">
        <v>48</v>
      </c>
      <c r="G16" s="208" t="s">
        <v>48</v>
      </c>
      <c r="H16" s="213">
        <f>H14</f>
        <v>33048.199999999997</v>
      </c>
      <c r="I16" s="213">
        <f>I14</f>
        <v>0</v>
      </c>
      <c r="J16" s="214">
        <f>J14</f>
        <v>7</v>
      </c>
      <c r="K16" s="193"/>
    </row>
    <row r="17" spans="1:10" ht="15.75">
      <c r="A17" s="140"/>
      <c r="B17" s="141"/>
      <c r="C17" s="142"/>
      <c r="D17" s="142"/>
      <c r="E17" s="142"/>
      <c r="F17" s="142"/>
      <c r="G17" s="142"/>
      <c r="H17" s="143"/>
      <c r="I17" s="143"/>
      <c r="J17" s="144"/>
    </row>
    <row r="18" spans="1:10" ht="67.5" customHeight="1">
      <c r="A18" s="291" t="s">
        <v>91</v>
      </c>
      <c r="B18" s="292"/>
      <c r="C18" s="292"/>
      <c r="D18" s="292"/>
      <c r="E18" s="292"/>
      <c r="F18" s="292"/>
      <c r="G18" s="292"/>
      <c r="H18" s="292"/>
      <c r="I18" s="292"/>
      <c r="J18" s="293"/>
    </row>
    <row r="19" spans="1:10" ht="59.25" customHeight="1">
      <c r="A19" s="145"/>
      <c r="B19" s="146" t="s">
        <v>28</v>
      </c>
      <c r="C19" s="146" t="s">
        <v>28</v>
      </c>
      <c r="D19" s="146" t="s">
        <v>28</v>
      </c>
      <c r="E19" s="146" t="s">
        <v>28</v>
      </c>
      <c r="F19" s="146" t="s">
        <v>28</v>
      </c>
      <c r="G19" s="146" t="s">
        <v>28</v>
      </c>
      <c r="H19" s="146" t="s">
        <v>28</v>
      </c>
      <c r="I19" s="146" t="s">
        <v>28</v>
      </c>
      <c r="J19" s="146" t="s">
        <v>28</v>
      </c>
    </row>
    <row r="20" spans="1:10" ht="15.75">
      <c r="A20" s="145"/>
      <c r="B20" s="136" t="s">
        <v>16</v>
      </c>
      <c r="C20" s="146" t="s">
        <v>28</v>
      </c>
      <c r="D20" s="146" t="s">
        <v>28</v>
      </c>
      <c r="E20" s="146" t="s">
        <v>28</v>
      </c>
      <c r="F20" s="146" t="s">
        <v>28</v>
      </c>
      <c r="G20" s="146" t="s">
        <v>28</v>
      </c>
      <c r="H20" s="146" t="s">
        <v>28</v>
      </c>
      <c r="I20" s="146" t="s">
        <v>28</v>
      </c>
      <c r="J20" s="146" t="s">
        <v>28</v>
      </c>
    </row>
    <row r="21" spans="1:10" ht="15.75">
      <c r="A21" s="137"/>
      <c r="B21" s="137"/>
      <c r="C21" s="146" t="s">
        <v>28</v>
      </c>
      <c r="D21" s="146" t="s">
        <v>28</v>
      </c>
      <c r="E21" s="146" t="s">
        <v>28</v>
      </c>
      <c r="F21" s="146" t="s">
        <v>28</v>
      </c>
      <c r="G21" s="146" t="s">
        <v>28</v>
      </c>
      <c r="H21" s="146" t="s">
        <v>28</v>
      </c>
      <c r="I21" s="146" t="s">
        <v>28</v>
      </c>
      <c r="J21" s="146" t="s">
        <v>28</v>
      </c>
    </row>
    <row r="22" spans="1:10" ht="15.75">
      <c r="A22" s="137"/>
      <c r="B22" s="138" t="s">
        <v>90</v>
      </c>
      <c r="C22" s="146" t="s">
        <v>28</v>
      </c>
      <c r="D22" s="146" t="s">
        <v>28</v>
      </c>
      <c r="E22" s="146" t="s">
        <v>28</v>
      </c>
      <c r="F22" s="146" t="s">
        <v>28</v>
      </c>
      <c r="G22" s="146" t="s">
        <v>28</v>
      </c>
      <c r="H22" s="215">
        <f>H16</f>
        <v>33048.199999999997</v>
      </c>
      <c r="I22" s="215">
        <f>I16</f>
        <v>0</v>
      </c>
      <c r="J22" s="215">
        <f>J16</f>
        <v>7</v>
      </c>
    </row>
    <row r="24" spans="1:10">
      <c r="H24" s="139"/>
    </row>
  </sheetData>
  <mergeCells count="3">
    <mergeCell ref="A12:J12"/>
    <mergeCell ref="A18:J18"/>
    <mergeCell ref="A8:J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50"/>
  <sheetViews>
    <sheetView workbookViewId="0">
      <selection activeCell="B33" sqref="B33"/>
    </sheetView>
  </sheetViews>
  <sheetFormatPr defaultRowHeight="15"/>
  <cols>
    <col min="1" max="1" width="3.5703125" style="193" customWidth="1"/>
    <col min="2" max="2" width="17.85546875" style="193" customWidth="1"/>
    <col min="3" max="3" width="5.5703125" style="193" customWidth="1"/>
    <col min="4" max="4" width="5.7109375" style="193" customWidth="1"/>
    <col min="5" max="5" width="6.5703125" style="193" customWidth="1"/>
    <col min="6" max="6" width="5.5703125" style="193" customWidth="1"/>
    <col min="7" max="7" width="6.85546875" style="193" customWidth="1"/>
    <col min="8" max="8" width="10" style="193" customWidth="1"/>
    <col min="9" max="9" width="8.7109375" style="193" customWidth="1"/>
    <col min="10" max="11" width="13.42578125" style="193" customWidth="1"/>
    <col min="12" max="12" width="11.28515625" style="193" customWidth="1"/>
    <col min="13" max="13" width="13.28515625" style="193" customWidth="1"/>
    <col min="14" max="14" width="14" style="193" customWidth="1"/>
    <col min="15" max="15" width="13.42578125" style="193" customWidth="1"/>
    <col min="16" max="16" width="13.28515625" style="193" customWidth="1"/>
    <col min="17" max="17" width="12.28515625" style="193" customWidth="1"/>
    <col min="18" max="18" width="13.140625" style="216" customWidth="1"/>
    <col min="19" max="19" width="13.85546875" style="216" customWidth="1"/>
    <col min="20" max="20" width="12.85546875" style="193" customWidth="1"/>
    <col min="21" max="21" width="12.5703125" style="193" customWidth="1"/>
    <col min="22" max="22" width="13.42578125" style="193" customWidth="1"/>
    <col min="23" max="23" width="13.5703125" style="193" customWidth="1"/>
    <col min="24" max="24" width="12.140625" style="193" customWidth="1"/>
    <col min="25" max="25" width="13" style="193" customWidth="1"/>
    <col min="26" max="16384" width="9.140625" style="193"/>
  </cols>
  <sheetData>
    <row r="1" spans="1:25">
      <c r="Y1" s="193" t="s">
        <v>54</v>
      </c>
    </row>
    <row r="2" spans="1:25" ht="17.45" customHeight="1">
      <c r="A2" s="299" t="s">
        <v>55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</row>
    <row r="3" spans="1:25" ht="17.45" customHeight="1">
      <c r="A3" s="299" t="s">
        <v>465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</row>
    <row r="4" spans="1:25" ht="21" customHeight="1">
      <c r="A4" s="299" t="s">
        <v>94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</row>
    <row r="5" spans="1:25" ht="18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</row>
    <row r="6" spans="1:25">
      <c r="A6" s="297" t="s">
        <v>1</v>
      </c>
      <c r="B6" s="297" t="s">
        <v>56</v>
      </c>
      <c r="C6" s="297" t="s">
        <v>57</v>
      </c>
      <c r="D6" s="297"/>
      <c r="E6" s="297"/>
      <c r="F6" s="297" t="s">
        <v>58</v>
      </c>
      <c r="G6" s="297"/>
      <c r="H6" s="297"/>
      <c r="I6" s="297"/>
      <c r="J6" s="297" t="s">
        <v>59</v>
      </c>
      <c r="K6" s="297"/>
      <c r="L6" s="297"/>
      <c r="M6" s="297"/>
      <c r="N6" s="297"/>
      <c r="O6" s="297"/>
      <c r="P6" s="297"/>
      <c r="Q6" s="297"/>
      <c r="R6" s="297" t="s">
        <v>60</v>
      </c>
      <c r="S6" s="297"/>
      <c r="T6" s="297"/>
      <c r="U6" s="297"/>
      <c r="V6" s="297"/>
      <c r="W6" s="297"/>
      <c r="X6" s="297"/>
      <c r="Y6" s="297"/>
    </row>
    <row r="7" spans="1:25">
      <c r="A7" s="297"/>
      <c r="B7" s="297"/>
      <c r="C7" s="297"/>
      <c r="D7" s="297"/>
      <c r="E7" s="297"/>
      <c r="F7" s="297"/>
      <c r="G7" s="297"/>
      <c r="H7" s="297"/>
      <c r="I7" s="297"/>
      <c r="J7" s="297" t="s">
        <v>61</v>
      </c>
      <c r="K7" s="297"/>
      <c r="L7" s="297"/>
      <c r="M7" s="297"/>
      <c r="N7" s="297"/>
      <c r="O7" s="297"/>
      <c r="P7" s="297"/>
      <c r="Q7" s="297"/>
      <c r="R7" s="297" t="s">
        <v>61</v>
      </c>
      <c r="S7" s="297"/>
      <c r="T7" s="297"/>
      <c r="U7" s="297"/>
      <c r="V7" s="297"/>
      <c r="W7" s="297"/>
      <c r="X7" s="297"/>
      <c r="Y7" s="297"/>
    </row>
    <row r="8" spans="1:25" ht="24" customHeight="1">
      <c r="A8" s="297"/>
      <c r="B8" s="297"/>
      <c r="C8" s="297"/>
      <c r="D8" s="297"/>
      <c r="E8" s="297"/>
      <c r="F8" s="297" t="s">
        <v>62</v>
      </c>
      <c r="G8" s="297"/>
      <c r="H8" s="297" t="s">
        <v>63</v>
      </c>
      <c r="I8" s="297"/>
      <c r="J8" s="297" t="s">
        <v>64</v>
      </c>
      <c r="K8" s="297"/>
      <c r="L8" s="297"/>
      <c r="M8" s="297"/>
      <c r="N8" s="297" t="s">
        <v>65</v>
      </c>
      <c r="O8" s="297"/>
      <c r="P8" s="297"/>
      <c r="Q8" s="297"/>
      <c r="R8" s="297" t="s">
        <v>64</v>
      </c>
      <c r="S8" s="297"/>
      <c r="T8" s="297"/>
      <c r="U8" s="297"/>
      <c r="V8" s="297" t="s">
        <v>65</v>
      </c>
      <c r="W8" s="297"/>
      <c r="X8" s="297"/>
      <c r="Y8" s="297"/>
    </row>
    <row r="9" spans="1:25" ht="12.75" customHeight="1">
      <c r="A9" s="297"/>
      <c r="B9" s="297"/>
      <c r="C9" s="297" t="s">
        <v>66</v>
      </c>
      <c r="D9" s="297" t="s">
        <v>67</v>
      </c>
      <c r="E9" s="297" t="s">
        <v>68</v>
      </c>
      <c r="F9" s="297" t="s">
        <v>69</v>
      </c>
      <c r="G9" s="297" t="s">
        <v>70</v>
      </c>
      <c r="H9" s="297" t="s">
        <v>69</v>
      </c>
      <c r="I9" s="297" t="s">
        <v>71</v>
      </c>
      <c r="J9" s="297" t="s">
        <v>17</v>
      </c>
      <c r="K9" s="297" t="s">
        <v>72</v>
      </c>
      <c r="L9" s="297"/>
      <c r="M9" s="297" t="s">
        <v>73</v>
      </c>
      <c r="N9" s="297" t="s">
        <v>17</v>
      </c>
      <c r="O9" s="297" t="s">
        <v>72</v>
      </c>
      <c r="P9" s="297"/>
      <c r="Q9" s="297" t="s">
        <v>73</v>
      </c>
      <c r="R9" s="297" t="s">
        <v>17</v>
      </c>
      <c r="S9" s="297" t="s">
        <v>72</v>
      </c>
      <c r="T9" s="297"/>
      <c r="U9" s="297" t="s">
        <v>73</v>
      </c>
      <c r="V9" s="297" t="s">
        <v>17</v>
      </c>
      <c r="W9" s="297" t="s">
        <v>72</v>
      </c>
      <c r="X9" s="297"/>
      <c r="Y9" s="297" t="s">
        <v>73</v>
      </c>
    </row>
    <row r="10" spans="1:25">
      <c r="A10" s="297"/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</row>
    <row r="11" spans="1:25">
      <c r="A11" s="297"/>
      <c r="B11" s="297"/>
      <c r="C11" s="297"/>
      <c r="D11" s="297"/>
      <c r="E11" s="297"/>
      <c r="F11" s="297"/>
      <c r="G11" s="297"/>
      <c r="H11" s="297"/>
      <c r="I11" s="297"/>
      <c r="J11" s="297"/>
      <c r="K11" s="297" t="s">
        <v>69</v>
      </c>
      <c r="L11" s="218" t="s">
        <v>74</v>
      </c>
      <c r="M11" s="297"/>
      <c r="N11" s="297"/>
      <c r="O11" s="297" t="s">
        <v>69</v>
      </c>
      <c r="P11" s="218" t="s">
        <v>74</v>
      </c>
      <c r="Q11" s="297"/>
      <c r="R11" s="297"/>
      <c r="S11" s="297" t="s">
        <v>69</v>
      </c>
      <c r="T11" s="218" t="s">
        <v>74</v>
      </c>
      <c r="U11" s="297"/>
      <c r="V11" s="297"/>
      <c r="W11" s="297" t="s">
        <v>69</v>
      </c>
      <c r="X11" s="218" t="s">
        <v>74</v>
      </c>
      <c r="Y11" s="297"/>
    </row>
    <row r="12" spans="1:25" ht="49.15" customHeight="1">
      <c r="A12" s="297"/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18" t="s">
        <v>75</v>
      </c>
      <c r="M12" s="297"/>
      <c r="N12" s="297"/>
      <c r="O12" s="297"/>
      <c r="P12" s="218" t="s">
        <v>75</v>
      </c>
      <c r="Q12" s="297"/>
      <c r="R12" s="297"/>
      <c r="S12" s="297"/>
      <c r="T12" s="218" t="s">
        <v>75</v>
      </c>
      <c r="U12" s="297"/>
      <c r="V12" s="297"/>
      <c r="W12" s="297"/>
      <c r="X12" s="218" t="s">
        <v>75</v>
      </c>
      <c r="Y12" s="297"/>
    </row>
    <row r="13" spans="1:25">
      <c r="A13" s="218">
        <v>1</v>
      </c>
      <c r="B13" s="218">
        <v>2</v>
      </c>
      <c r="C13" s="218">
        <v>3</v>
      </c>
      <c r="D13" s="218">
        <v>4</v>
      </c>
      <c r="E13" s="218">
        <v>5</v>
      </c>
      <c r="F13" s="218">
        <v>6</v>
      </c>
      <c r="G13" s="218">
        <v>7</v>
      </c>
      <c r="H13" s="218">
        <v>8</v>
      </c>
      <c r="I13" s="218">
        <v>9</v>
      </c>
      <c r="J13" s="218">
        <v>10</v>
      </c>
      <c r="K13" s="218">
        <v>11</v>
      </c>
      <c r="L13" s="218">
        <v>12</v>
      </c>
      <c r="M13" s="218">
        <v>13</v>
      </c>
      <c r="N13" s="218">
        <v>14</v>
      </c>
      <c r="O13" s="218">
        <v>15</v>
      </c>
      <c r="P13" s="218">
        <v>16</v>
      </c>
      <c r="Q13" s="218">
        <v>17</v>
      </c>
      <c r="R13" s="218">
        <v>10</v>
      </c>
      <c r="S13" s="218">
        <v>11</v>
      </c>
      <c r="T13" s="218">
        <v>12</v>
      </c>
      <c r="U13" s="218">
        <v>13</v>
      </c>
      <c r="V13" s="218">
        <v>14</v>
      </c>
      <c r="W13" s="218">
        <v>15</v>
      </c>
      <c r="X13" s="218">
        <v>16</v>
      </c>
      <c r="Y13" s="218">
        <v>17</v>
      </c>
    </row>
    <row r="14" spans="1:25" s="277" customFormat="1" ht="57.75" customHeight="1">
      <c r="A14" s="269">
        <v>1</v>
      </c>
      <c r="B14" s="270" t="s">
        <v>438</v>
      </c>
      <c r="C14" s="271" t="s">
        <v>48</v>
      </c>
      <c r="D14" s="272">
        <v>2</v>
      </c>
      <c r="E14" s="272" t="s">
        <v>48</v>
      </c>
      <c r="F14" s="273">
        <v>67</v>
      </c>
      <c r="G14" s="273">
        <v>1</v>
      </c>
      <c r="H14" s="274">
        <v>613507.69999999995</v>
      </c>
      <c r="I14" s="274" t="s">
        <v>48</v>
      </c>
      <c r="J14" s="275">
        <f>K14+M14</f>
        <v>28029.399999999998</v>
      </c>
      <c r="K14" s="276">
        <v>26265.3</v>
      </c>
      <c r="L14" s="276">
        <v>181.4</v>
      </c>
      <c r="M14" s="276">
        <v>1764.1</v>
      </c>
      <c r="N14" s="275">
        <f>O14+Q14</f>
        <v>53627.3</v>
      </c>
      <c r="O14" s="276">
        <v>48597.8</v>
      </c>
      <c r="P14" s="276">
        <v>0</v>
      </c>
      <c r="Q14" s="276">
        <v>5029.5</v>
      </c>
      <c r="R14" s="275">
        <f>S14+U14</f>
        <v>492.6</v>
      </c>
      <c r="S14" s="276">
        <v>0</v>
      </c>
      <c r="T14" s="276"/>
      <c r="U14" s="276">
        <v>492.6</v>
      </c>
      <c r="V14" s="275">
        <f>W14+Y14</f>
        <v>0</v>
      </c>
      <c r="W14" s="276">
        <v>0</v>
      </c>
      <c r="X14" s="276">
        <v>0</v>
      </c>
      <c r="Y14" s="276">
        <v>0</v>
      </c>
    </row>
    <row r="15" spans="1:25" s="216" customFormat="1" ht="15" customHeight="1">
      <c r="A15" s="219"/>
      <c r="B15" s="220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2"/>
      <c r="O15" s="222"/>
      <c r="P15" s="222"/>
      <c r="Q15" s="222"/>
      <c r="R15" s="222"/>
      <c r="S15" s="222"/>
      <c r="T15" s="223"/>
      <c r="U15" s="224"/>
      <c r="V15" s="224"/>
      <c r="W15" s="225"/>
      <c r="X15" s="225"/>
      <c r="Y15" s="225"/>
    </row>
    <row r="16" spans="1:25" s="216" customFormat="1" ht="12.75">
      <c r="A16" s="225"/>
      <c r="B16" s="225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2"/>
      <c r="S16" s="222"/>
      <c r="T16" s="223"/>
      <c r="U16" s="224"/>
      <c r="V16" s="224"/>
      <c r="W16" s="225"/>
      <c r="X16" s="225"/>
      <c r="Y16" s="225"/>
    </row>
    <row r="17" spans="1:26" s="216" customFormat="1" ht="18" customHeight="1">
      <c r="A17" s="226"/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22"/>
      <c r="S17" s="222"/>
      <c r="T17" s="223"/>
      <c r="U17" s="224"/>
      <c r="V17" s="224"/>
      <c r="W17" s="225"/>
      <c r="X17" s="225"/>
      <c r="Y17" s="225"/>
    </row>
    <row r="18" spans="1:26" s="216" customFormat="1" ht="12.75">
      <c r="A18" s="225"/>
      <c r="B18" s="225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8"/>
      <c r="S18" s="228"/>
      <c r="T18" s="227"/>
      <c r="U18" s="225"/>
      <c r="V18" s="225"/>
      <c r="W18" s="225"/>
      <c r="X18" s="225"/>
      <c r="Y18" s="225"/>
    </row>
    <row r="19" spans="1:26" s="230" customFormat="1" ht="15.75">
      <c r="B19" s="231" t="s">
        <v>437</v>
      </c>
      <c r="O19" s="232"/>
      <c r="P19" s="232"/>
      <c r="Q19" s="232"/>
      <c r="R19" s="232"/>
      <c r="S19" s="232"/>
      <c r="T19" s="232"/>
      <c r="U19" s="232"/>
      <c r="V19" s="232"/>
      <c r="Y19" s="233"/>
      <c r="Z19" s="233"/>
    </row>
    <row r="20" spans="1:26" s="216" customFormat="1" ht="12.75">
      <c r="A20" s="225"/>
      <c r="B20" s="225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8"/>
      <c r="S20" s="228"/>
      <c r="T20" s="227"/>
      <c r="U20" s="225"/>
      <c r="V20" s="225"/>
      <c r="W20" s="225"/>
      <c r="X20" s="225"/>
      <c r="Y20" s="225"/>
    </row>
    <row r="21" spans="1:26" s="216" customFormat="1" ht="15" customHeight="1">
      <c r="A21" s="225"/>
      <c r="B21" s="225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8"/>
      <c r="S21" s="228"/>
      <c r="T21" s="227"/>
      <c r="U21" s="225"/>
      <c r="V21" s="225"/>
      <c r="W21" s="225"/>
      <c r="X21" s="225"/>
      <c r="Y21" s="225"/>
    </row>
    <row r="22" spans="1:26" s="216" customFormat="1" ht="12.75">
      <c r="A22" s="225"/>
      <c r="B22" s="225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8"/>
      <c r="S22" s="228"/>
      <c r="T22" s="227"/>
      <c r="U22" s="225"/>
      <c r="V22" s="225"/>
      <c r="W22" s="225"/>
      <c r="X22" s="225"/>
      <c r="Y22" s="225"/>
    </row>
    <row r="23" spans="1:26" s="216" customFormat="1" ht="12.75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T23" s="225"/>
      <c r="U23" s="225"/>
      <c r="V23" s="225"/>
      <c r="W23" s="225"/>
      <c r="X23" s="225"/>
      <c r="Y23" s="225"/>
    </row>
    <row r="24" spans="1:26" s="216" customFormat="1" ht="15" customHeight="1">
      <c r="A24" s="225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T24" s="225"/>
      <c r="U24" s="225"/>
      <c r="V24" s="225"/>
      <c r="W24" s="225"/>
      <c r="X24" s="225"/>
      <c r="Y24" s="225"/>
    </row>
    <row r="25" spans="1:26" s="216" customFormat="1" ht="15.75" customHeight="1">
      <c r="A25" s="225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T25" s="225"/>
      <c r="U25" s="225"/>
      <c r="V25" s="225"/>
      <c r="W25" s="225"/>
      <c r="X25" s="225"/>
      <c r="Y25" s="225"/>
    </row>
    <row r="26" spans="1:26" s="216" customFormat="1" ht="12.75">
      <c r="A26" s="225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T26" s="225"/>
      <c r="U26" s="225"/>
      <c r="V26" s="225"/>
      <c r="W26" s="225"/>
      <c r="X26" s="225"/>
      <c r="Y26" s="225"/>
    </row>
    <row r="27" spans="1:26" s="216" customFormat="1" ht="12.75">
      <c r="A27" s="225"/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T27" s="225"/>
      <c r="U27" s="225"/>
      <c r="V27" s="225"/>
      <c r="W27" s="225"/>
      <c r="X27" s="225"/>
      <c r="Y27" s="225"/>
    </row>
    <row r="28" spans="1:26" s="216" customFormat="1" ht="15" customHeight="1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T28" s="193"/>
      <c r="U28" s="193"/>
      <c r="V28" s="193"/>
      <c r="W28" s="193"/>
      <c r="X28" s="193"/>
      <c r="Y28" s="193"/>
    </row>
    <row r="29" spans="1:26" s="216" customFormat="1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T29" s="193"/>
      <c r="U29" s="193"/>
      <c r="V29" s="193"/>
      <c r="W29" s="193"/>
      <c r="X29" s="193"/>
      <c r="Y29" s="193"/>
    </row>
    <row r="30" spans="1:26" s="216" customFormat="1" ht="15.75" customHeight="1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T30" s="193"/>
      <c r="U30" s="193"/>
      <c r="V30" s="193"/>
      <c r="W30" s="193"/>
      <c r="X30" s="193"/>
      <c r="Y30" s="193"/>
    </row>
    <row r="31" spans="1:26" s="216" customFormat="1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T31" s="193"/>
      <c r="U31" s="193"/>
      <c r="V31" s="193"/>
      <c r="W31" s="193"/>
      <c r="X31" s="193"/>
      <c r="Y31" s="193"/>
    </row>
    <row r="32" spans="1:26" s="216" customFormat="1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T32" s="193"/>
      <c r="U32" s="193"/>
      <c r="V32" s="193"/>
      <c r="W32" s="193"/>
      <c r="X32" s="193"/>
      <c r="Y32" s="193"/>
    </row>
    <row r="33" spans="1:25" s="216" customFormat="1">
      <c r="A33" s="19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T33" s="193"/>
      <c r="U33" s="193"/>
      <c r="V33" s="193"/>
      <c r="W33" s="193"/>
      <c r="X33" s="193"/>
      <c r="Y33" s="193"/>
    </row>
    <row r="34" spans="1:25" s="216" customFormat="1">
      <c r="A34" s="193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T34" s="193"/>
      <c r="U34" s="193"/>
      <c r="V34" s="193"/>
      <c r="W34" s="193"/>
      <c r="X34" s="193"/>
      <c r="Y34" s="193"/>
    </row>
    <row r="35" spans="1:25" s="216" customFormat="1" ht="40.5" customHeight="1">
      <c r="A35" s="193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T35" s="193"/>
      <c r="U35" s="193"/>
      <c r="V35" s="193"/>
      <c r="W35" s="193"/>
      <c r="X35" s="193"/>
      <c r="Y35" s="193"/>
    </row>
    <row r="36" spans="1:25" s="229" customFormat="1" ht="12.95" customHeight="1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216"/>
      <c r="S36" s="216"/>
      <c r="T36" s="193"/>
      <c r="U36" s="193"/>
      <c r="V36" s="193"/>
      <c r="W36" s="193"/>
      <c r="X36" s="193"/>
      <c r="Y36" s="193"/>
    </row>
    <row r="37" spans="1:25" s="216" customFormat="1" ht="19.899999999999999" customHeight="1">
      <c r="A37" s="193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T37" s="193"/>
      <c r="U37" s="193"/>
      <c r="V37" s="193"/>
      <c r="W37" s="193"/>
      <c r="X37" s="193"/>
      <c r="Y37" s="193"/>
    </row>
    <row r="38" spans="1:25" s="225" customFormat="1">
      <c r="A38" s="193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216"/>
      <c r="S38" s="216"/>
      <c r="T38" s="193"/>
      <c r="U38" s="193"/>
      <c r="V38" s="193"/>
      <c r="W38" s="193"/>
      <c r="X38" s="193"/>
      <c r="Y38" s="193"/>
    </row>
    <row r="39" spans="1:25" s="225" customFormat="1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216"/>
      <c r="S39" s="216"/>
      <c r="T39" s="193"/>
      <c r="U39" s="193"/>
      <c r="V39" s="193"/>
      <c r="W39" s="193"/>
      <c r="X39" s="193"/>
      <c r="Y39" s="193"/>
    </row>
    <row r="40" spans="1:25" s="225" customFormat="1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216"/>
      <c r="S40" s="216"/>
      <c r="T40" s="193"/>
      <c r="U40" s="193"/>
      <c r="V40" s="193"/>
      <c r="W40" s="193"/>
      <c r="X40" s="193"/>
      <c r="Y40" s="193"/>
    </row>
    <row r="41" spans="1:25" s="225" customFormat="1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216"/>
      <c r="S41" s="216"/>
      <c r="T41" s="193"/>
      <c r="U41" s="193"/>
      <c r="V41" s="193"/>
      <c r="W41" s="193"/>
      <c r="X41" s="193"/>
      <c r="Y41" s="193"/>
    </row>
    <row r="42" spans="1:25" s="225" customFormat="1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216"/>
      <c r="S42" s="216"/>
      <c r="T42" s="193"/>
      <c r="U42" s="193"/>
      <c r="V42" s="193"/>
      <c r="W42" s="193"/>
      <c r="X42" s="193"/>
      <c r="Y42" s="193"/>
    </row>
    <row r="43" spans="1:25" s="225" customForma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216"/>
      <c r="S43" s="216"/>
      <c r="T43" s="193"/>
      <c r="U43" s="193"/>
      <c r="V43" s="193"/>
      <c r="W43" s="193"/>
      <c r="X43" s="193"/>
      <c r="Y43" s="193"/>
    </row>
    <row r="44" spans="1:25" s="225" customFormat="1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216"/>
      <c r="S44" s="216"/>
      <c r="T44" s="193"/>
      <c r="U44" s="193"/>
      <c r="V44" s="193"/>
      <c r="W44" s="193"/>
      <c r="X44" s="193"/>
      <c r="Y44" s="193"/>
    </row>
    <row r="45" spans="1:25" s="225" customFormat="1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216"/>
      <c r="S45" s="216"/>
      <c r="T45" s="193"/>
      <c r="U45" s="193"/>
      <c r="V45" s="193"/>
      <c r="W45" s="193"/>
      <c r="X45" s="193"/>
      <c r="Y45" s="193"/>
    </row>
    <row r="46" spans="1:25" s="225" customFormat="1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216"/>
      <c r="S46" s="216"/>
      <c r="T46" s="193"/>
      <c r="U46" s="193"/>
      <c r="V46" s="193"/>
      <c r="W46" s="193"/>
      <c r="X46" s="193"/>
      <c r="Y46" s="193"/>
    </row>
    <row r="47" spans="1:25" s="225" customFormat="1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216"/>
      <c r="S47" s="216"/>
      <c r="T47" s="193"/>
      <c r="U47" s="193"/>
      <c r="V47" s="193"/>
      <c r="W47" s="193"/>
      <c r="X47" s="193"/>
      <c r="Y47" s="193"/>
    </row>
    <row r="48" spans="1:25" s="225" customFormat="1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216"/>
      <c r="S48" s="216"/>
      <c r="T48" s="193"/>
      <c r="U48" s="193"/>
      <c r="V48" s="193"/>
      <c r="W48" s="193"/>
      <c r="X48" s="193"/>
      <c r="Y48" s="193"/>
    </row>
    <row r="49" spans="1:25" s="225" customFormat="1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216"/>
      <c r="S49" s="216"/>
      <c r="T49" s="193"/>
      <c r="U49" s="193"/>
      <c r="V49" s="193"/>
      <c r="W49" s="193"/>
      <c r="X49" s="193"/>
      <c r="Y49" s="193"/>
    </row>
    <row r="50" spans="1:25" s="225" customFormat="1">
      <c r="A50" s="19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216"/>
      <c r="S50" s="216"/>
      <c r="T50" s="193"/>
      <c r="U50" s="193"/>
      <c r="V50" s="193"/>
      <c r="W50" s="193"/>
      <c r="X50" s="193"/>
      <c r="Y50" s="193"/>
    </row>
  </sheetData>
  <mergeCells count="41">
    <mergeCell ref="A2:Y2"/>
    <mergeCell ref="A3:Y3"/>
    <mergeCell ref="A4:Y4"/>
    <mergeCell ref="A6:A12"/>
    <mergeCell ref="B6:B12"/>
    <mergeCell ref="C6:E8"/>
    <mergeCell ref="F6:I7"/>
    <mergeCell ref="J6:Q6"/>
    <mergeCell ref="R6:Y6"/>
    <mergeCell ref="J7:Q7"/>
    <mergeCell ref="H9:H12"/>
    <mergeCell ref="R7:Y7"/>
    <mergeCell ref="F8:G8"/>
    <mergeCell ref="H8:I8"/>
    <mergeCell ref="J8:M8"/>
    <mergeCell ref="N8:Q8"/>
    <mergeCell ref="R8:U8"/>
    <mergeCell ref="V8:Y8"/>
    <mergeCell ref="B17:Q17"/>
    <mergeCell ref="Q9:Q12"/>
    <mergeCell ref="R9:R12"/>
    <mergeCell ref="S9:T10"/>
    <mergeCell ref="U9:U12"/>
    <mergeCell ref="I9:I12"/>
    <mergeCell ref="J9:J12"/>
    <mergeCell ref="K9:L10"/>
    <mergeCell ref="M9:M12"/>
    <mergeCell ref="N9:N12"/>
    <mergeCell ref="O9:P10"/>
    <mergeCell ref="C9:C12"/>
    <mergeCell ref="D9:D12"/>
    <mergeCell ref="E9:E12"/>
    <mergeCell ref="F9:F12"/>
    <mergeCell ref="G9:G12"/>
    <mergeCell ref="Y9:Y12"/>
    <mergeCell ref="K11:K12"/>
    <mergeCell ref="O11:O12"/>
    <mergeCell ref="S11:S12"/>
    <mergeCell ref="W11:W12"/>
    <mergeCell ref="V9:V12"/>
    <mergeCell ref="W9:X10"/>
  </mergeCells>
  <pageMargins left="0.39" right="0.19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3"/>
  <sheetViews>
    <sheetView workbookViewId="0">
      <selection activeCell="O17" sqref="O17"/>
    </sheetView>
  </sheetViews>
  <sheetFormatPr defaultRowHeight="12.75"/>
  <cols>
    <col min="1" max="1" width="4.85546875" style="155" customWidth="1"/>
    <col min="2" max="2" width="8.5703125" style="155" customWidth="1"/>
    <col min="3" max="3" width="6.85546875" style="155" customWidth="1"/>
    <col min="4" max="4" width="8" style="155" customWidth="1"/>
    <col min="5" max="6" width="6" style="155" customWidth="1"/>
    <col min="7" max="7" width="6.5703125" style="155" customWidth="1"/>
    <col min="8" max="8" width="7.28515625" style="155" customWidth="1"/>
    <col min="9" max="9" width="4.7109375" style="155" customWidth="1"/>
    <col min="10" max="10" width="7.140625" style="155" customWidth="1"/>
    <col min="11" max="11" width="5.85546875" style="155" customWidth="1"/>
    <col min="12" max="12" width="6.42578125" style="155" customWidth="1"/>
    <col min="13" max="13" width="4.85546875" style="155" customWidth="1"/>
    <col min="14" max="14" width="6.140625" style="155" customWidth="1"/>
    <col min="15" max="15" width="5.42578125" style="165" customWidth="1"/>
    <col min="16" max="16" width="7" style="165" customWidth="1"/>
    <col min="17" max="18" width="11.85546875" style="165" customWidth="1"/>
    <col min="19" max="19" width="9.140625" style="165" customWidth="1"/>
    <col min="20" max="22" width="13.28515625" style="165" customWidth="1"/>
    <col min="23" max="23" width="10.42578125" style="155" customWidth="1"/>
    <col min="24" max="24" width="11.5703125" style="155" customWidth="1"/>
    <col min="25" max="25" width="6" style="158" customWidth="1"/>
    <col min="26" max="26" width="6.28515625" style="158" customWidth="1"/>
    <col min="27" max="16384" width="9.140625" style="159"/>
  </cols>
  <sheetData>
    <row r="1" spans="1:256" ht="15.75">
      <c r="L1" s="156"/>
      <c r="M1" s="156"/>
      <c r="N1" s="156"/>
      <c r="O1" s="157"/>
      <c r="P1" s="157"/>
      <c r="Q1" s="157"/>
      <c r="R1" s="157"/>
      <c r="S1" s="300" t="s">
        <v>96</v>
      </c>
      <c r="T1" s="300"/>
      <c r="U1" s="300"/>
      <c r="V1" s="300"/>
      <c r="W1" s="300"/>
      <c r="X1" s="300"/>
    </row>
    <row r="2" spans="1:256" ht="16.5">
      <c r="A2" s="301" t="s">
        <v>436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</row>
    <row r="3" spans="1:256">
      <c r="A3" s="302" t="s">
        <v>1</v>
      </c>
      <c r="B3" s="302" t="s">
        <v>97</v>
      </c>
      <c r="C3" s="302" t="s">
        <v>98</v>
      </c>
      <c r="D3" s="302"/>
      <c r="E3" s="302"/>
      <c r="F3" s="302"/>
      <c r="G3" s="302" t="s">
        <v>99</v>
      </c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  <c r="IR3" s="160"/>
      <c r="IS3" s="160"/>
      <c r="IT3" s="160"/>
      <c r="IU3" s="160"/>
      <c r="IV3" s="160"/>
    </row>
    <row r="4" spans="1:256">
      <c r="A4" s="302"/>
      <c r="B4" s="302"/>
      <c r="C4" s="302"/>
      <c r="D4" s="302"/>
      <c r="E4" s="302"/>
      <c r="F4" s="302"/>
      <c r="G4" s="302" t="s">
        <v>100</v>
      </c>
      <c r="H4" s="302"/>
      <c r="I4" s="302"/>
      <c r="J4" s="302"/>
      <c r="K4" s="302" t="s">
        <v>47</v>
      </c>
      <c r="L4" s="302"/>
      <c r="M4" s="302"/>
      <c r="N4" s="302"/>
      <c r="O4" s="302" t="s">
        <v>101</v>
      </c>
      <c r="P4" s="302"/>
      <c r="Q4" s="302"/>
      <c r="R4" s="302"/>
      <c r="S4" s="302" t="s">
        <v>102</v>
      </c>
      <c r="T4" s="302"/>
      <c r="U4" s="302"/>
      <c r="V4" s="302"/>
      <c r="W4" s="302" t="s">
        <v>103</v>
      </c>
      <c r="X4" s="302"/>
      <c r="Y4" s="302"/>
      <c r="Z4" s="302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256" ht="65.25" customHeight="1">
      <c r="A5" s="302"/>
      <c r="B5" s="302"/>
      <c r="C5" s="303" t="s">
        <v>104</v>
      </c>
      <c r="D5" s="304"/>
      <c r="E5" s="305" t="s">
        <v>105</v>
      </c>
      <c r="F5" s="306"/>
      <c r="G5" s="305" t="s">
        <v>104</v>
      </c>
      <c r="H5" s="306"/>
      <c r="I5" s="305" t="s">
        <v>105</v>
      </c>
      <c r="J5" s="306"/>
      <c r="K5" s="305" t="s">
        <v>104</v>
      </c>
      <c r="L5" s="306"/>
      <c r="M5" s="305" t="s">
        <v>105</v>
      </c>
      <c r="N5" s="306"/>
      <c r="O5" s="305" t="s">
        <v>104</v>
      </c>
      <c r="P5" s="306"/>
      <c r="Q5" s="305" t="s">
        <v>105</v>
      </c>
      <c r="R5" s="306"/>
      <c r="S5" s="305" t="s">
        <v>104</v>
      </c>
      <c r="T5" s="306"/>
      <c r="U5" s="305" t="s">
        <v>105</v>
      </c>
      <c r="V5" s="306"/>
      <c r="W5" s="305" t="s">
        <v>104</v>
      </c>
      <c r="X5" s="306"/>
      <c r="Y5" s="307" t="s">
        <v>105</v>
      </c>
      <c r="Z5" s="308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0"/>
      <c r="EW5" s="160"/>
      <c r="EX5" s="160"/>
      <c r="EY5" s="160"/>
      <c r="EZ5" s="160"/>
      <c r="FA5" s="160"/>
      <c r="FB5" s="160"/>
      <c r="FC5" s="160"/>
      <c r="FD5" s="160"/>
      <c r="FE5" s="160"/>
      <c r="FF5" s="160"/>
      <c r="FG5" s="160"/>
      <c r="FH5" s="160"/>
      <c r="FI5" s="160"/>
      <c r="FJ5" s="160"/>
      <c r="FK5" s="1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60"/>
      <c r="IS5" s="160"/>
      <c r="IT5" s="160"/>
      <c r="IU5" s="160"/>
      <c r="IV5" s="160"/>
    </row>
    <row r="6" spans="1:256" ht="34.5" customHeight="1">
      <c r="A6" s="302"/>
      <c r="B6" s="302"/>
      <c r="C6" s="173" t="s">
        <v>106</v>
      </c>
      <c r="D6" s="173" t="s">
        <v>107</v>
      </c>
      <c r="E6" s="173" t="s">
        <v>106</v>
      </c>
      <c r="F6" s="173" t="s">
        <v>107</v>
      </c>
      <c r="G6" s="173" t="s">
        <v>106</v>
      </c>
      <c r="H6" s="173" t="s">
        <v>107</v>
      </c>
      <c r="I6" s="173" t="s">
        <v>106</v>
      </c>
      <c r="J6" s="173" t="s">
        <v>107</v>
      </c>
      <c r="K6" s="173" t="s">
        <v>106</v>
      </c>
      <c r="L6" s="173" t="s">
        <v>107</v>
      </c>
      <c r="M6" s="173" t="s">
        <v>106</v>
      </c>
      <c r="N6" s="173" t="s">
        <v>107</v>
      </c>
      <c r="O6" s="173" t="s">
        <v>106</v>
      </c>
      <c r="P6" s="173" t="s">
        <v>107</v>
      </c>
      <c r="Q6" s="173" t="s">
        <v>106</v>
      </c>
      <c r="R6" s="173" t="s">
        <v>107</v>
      </c>
      <c r="S6" s="173" t="s">
        <v>106</v>
      </c>
      <c r="T6" s="173" t="s">
        <v>107</v>
      </c>
      <c r="U6" s="173" t="s">
        <v>106</v>
      </c>
      <c r="V6" s="173" t="s">
        <v>107</v>
      </c>
      <c r="W6" s="173" t="s">
        <v>106</v>
      </c>
      <c r="X6" s="173" t="s">
        <v>107</v>
      </c>
      <c r="Y6" s="174" t="s">
        <v>106</v>
      </c>
      <c r="Z6" s="174" t="s">
        <v>107</v>
      </c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  <c r="IO6" s="161"/>
      <c r="IP6" s="161"/>
      <c r="IQ6" s="161"/>
      <c r="IR6" s="161"/>
      <c r="IS6" s="161"/>
      <c r="IT6" s="161"/>
      <c r="IU6" s="161"/>
      <c r="IV6" s="161"/>
    </row>
    <row r="7" spans="1:256">
      <c r="A7" s="309" t="s">
        <v>108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1"/>
      <c r="Y7" s="175"/>
      <c r="Z7" s="175"/>
    </row>
    <row r="8" spans="1:256">
      <c r="A8" s="173">
        <v>9</v>
      </c>
      <c r="B8" s="176" t="s">
        <v>435</v>
      </c>
      <c r="C8" s="173">
        <v>9</v>
      </c>
      <c r="D8" s="173">
        <v>55.112000000000002</v>
      </c>
      <c r="E8" s="173">
        <v>10</v>
      </c>
      <c r="F8" s="173">
        <v>0.04</v>
      </c>
      <c r="G8" s="177">
        <v>2</v>
      </c>
      <c r="H8" s="178">
        <v>53.863199999999999</v>
      </c>
      <c r="I8" s="178"/>
      <c r="J8" s="178"/>
      <c r="K8" s="173">
        <v>7</v>
      </c>
      <c r="L8" s="178">
        <v>1.2487999999999999</v>
      </c>
      <c r="M8" s="278">
        <v>10</v>
      </c>
      <c r="N8" s="178">
        <v>0.04</v>
      </c>
      <c r="O8" s="179"/>
      <c r="P8" s="178"/>
      <c r="Q8" s="178"/>
      <c r="R8" s="178"/>
      <c r="S8" s="177"/>
      <c r="T8" s="180"/>
      <c r="U8" s="180"/>
      <c r="V8" s="180"/>
      <c r="W8" s="173"/>
      <c r="X8" s="173"/>
      <c r="Y8" s="181"/>
      <c r="Z8" s="181"/>
      <c r="AA8" s="162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163"/>
      <c r="IR8" s="163"/>
      <c r="IS8" s="163"/>
      <c r="IT8" s="163"/>
      <c r="IU8" s="163"/>
      <c r="IV8" s="163"/>
    </row>
    <row r="9" spans="1:256">
      <c r="A9" s="173"/>
      <c r="B9" s="182" t="s">
        <v>109</v>
      </c>
      <c r="C9" s="183">
        <f t="shared" ref="C9:H9" si="0">SUM(C8:C8)</f>
        <v>9</v>
      </c>
      <c r="D9" s="184">
        <f t="shared" si="0"/>
        <v>55.112000000000002</v>
      </c>
      <c r="E9" s="183">
        <f t="shared" si="0"/>
        <v>10</v>
      </c>
      <c r="F9" s="185">
        <f t="shared" si="0"/>
        <v>0.04</v>
      </c>
      <c r="G9" s="186">
        <f t="shared" si="0"/>
        <v>2</v>
      </c>
      <c r="H9" s="187">
        <f t="shared" si="0"/>
        <v>53.863199999999999</v>
      </c>
      <c r="I9" s="187">
        <v>0</v>
      </c>
      <c r="J9" s="187">
        <v>0</v>
      </c>
      <c r="K9" s="172">
        <f t="shared" ref="K9:P9" si="1">SUM(K8:K8)</f>
        <v>7</v>
      </c>
      <c r="L9" s="184">
        <f t="shared" si="1"/>
        <v>1.2487999999999999</v>
      </c>
      <c r="M9" s="172">
        <f t="shared" si="1"/>
        <v>10</v>
      </c>
      <c r="N9" s="187">
        <f t="shared" si="1"/>
        <v>0.04</v>
      </c>
      <c r="O9" s="188">
        <f t="shared" si="1"/>
        <v>0</v>
      </c>
      <c r="P9" s="187">
        <f t="shared" si="1"/>
        <v>0</v>
      </c>
      <c r="Q9" s="187">
        <v>0</v>
      </c>
      <c r="R9" s="187">
        <v>0</v>
      </c>
      <c r="S9" s="186">
        <f>SUM(S8:S8)</f>
        <v>0</v>
      </c>
      <c r="T9" s="185">
        <f>SUM(T8:T8)</f>
        <v>0</v>
      </c>
      <c r="U9" s="185">
        <v>0</v>
      </c>
      <c r="V9" s="185">
        <v>0</v>
      </c>
      <c r="W9" s="172">
        <v>0</v>
      </c>
      <c r="X9" s="172">
        <v>0</v>
      </c>
      <c r="Y9" s="189">
        <v>0</v>
      </c>
      <c r="Z9" s="189">
        <v>0</v>
      </c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4"/>
      <c r="DT9" s="164"/>
      <c r="DU9" s="164"/>
      <c r="DV9" s="164"/>
      <c r="DW9" s="164"/>
      <c r="DX9" s="164"/>
      <c r="DY9" s="164"/>
      <c r="DZ9" s="164"/>
      <c r="EA9" s="164"/>
      <c r="EB9" s="164"/>
      <c r="EC9" s="164"/>
      <c r="ED9" s="164"/>
      <c r="EE9" s="164"/>
      <c r="EF9" s="164"/>
      <c r="EG9" s="164"/>
      <c r="EH9" s="164"/>
      <c r="EI9" s="164"/>
      <c r="EJ9" s="164"/>
      <c r="EK9" s="164"/>
      <c r="EL9" s="164"/>
      <c r="EM9" s="164"/>
      <c r="EN9" s="164"/>
      <c r="EO9" s="164"/>
      <c r="EP9" s="164"/>
      <c r="EQ9" s="164"/>
      <c r="ER9" s="164"/>
      <c r="ES9" s="164"/>
      <c r="ET9" s="164"/>
      <c r="EU9" s="164"/>
      <c r="EV9" s="164"/>
      <c r="EW9" s="164"/>
      <c r="EX9" s="164"/>
      <c r="EY9" s="164"/>
      <c r="EZ9" s="164"/>
      <c r="FA9" s="164"/>
      <c r="FB9" s="164"/>
      <c r="FC9" s="164"/>
      <c r="FD9" s="164"/>
      <c r="FE9" s="164"/>
      <c r="FF9" s="164"/>
      <c r="FG9" s="164"/>
      <c r="FH9" s="164"/>
      <c r="FI9" s="164"/>
      <c r="FJ9" s="164"/>
      <c r="FK9" s="164"/>
      <c r="FL9" s="164"/>
      <c r="FM9" s="164"/>
      <c r="FN9" s="164"/>
      <c r="FO9" s="164"/>
      <c r="FP9" s="164"/>
      <c r="FQ9" s="164"/>
      <c r="FR9" s="164"/>
      <c r="FS9" s="164"/>
      <c r="FT9" s="164"/>
      <c r="FU9" s="164"/>
      <c r="FV9" s="164"/>
      <c r="FW9" s="164"/>
      <c r="FX9" s="164"/>
      <c r="FY9" s="164"/>
      <c r="FZ9" s="164"/>
      <c r="GA9" s="164"/>
      <c r="GB9" s="164"/>
      <c r="GC9" s="164"/>
      <c r="GD9" s="164"/>
      <c r="GE9" s="164"/>
      <c r="GF9" s="164"/>
      <c r="GG9" s="164"/>
      <c r="GH9" s="164"/>
      <c r="GI9" s="164"/>
      <c r="GJ9" s="164"/>
      <c r="GK9" s="164"/>
      <c r="GL9" s="164"/>
      <c r="GM9" s="164"/>
      <c r="GN9" s="164"/>
      <c r="GO9" s="164"/>
      <c r="GP9" s="164"/>
      <c r="GQ9" s="164"/>
      <c r="GR9" s="164"/>
      <c r="GS9" s="164"/>
      <c r="GT9" s="164"/>
      <c r="GU9" s="164"/>
      <c r="GV9" s="164"/>
      <c r="GW9" s="164"/>
      <c r="GX9" s="164"/>
      <c r="GY9" s="164"/>
      <c r="GZ9" s="164"/>
      <c r="HA9" s="164"/>
      <c r="HB9" s="164"/>
      <c r="HC9" s="164"/>
      <c r="HD9" s="164"/>
      <c r="HE9" s="164"/>
      <c r="HF9" s="164"/>
      <c r="HG9" s="164"/>
      <c r="HH9" s="164"/>
      <c r="HI9" s="164"/>
      <c r="HJ9" s="164"/>
      <c r="HK9" s="164"/>
      <c r="HL9" s="164"/>
      <c r="HM9" s="164"/>
      <c r="HN9" s="164"/>
      <c r="HO9" s="164"/>
      <c r="HP9" s="164"/>
      <c r="HQ9" s="164"/>
      <c r="HR9" s="164"/>
      <c r="HS9" s="164"/>
      <c r="HT9" s="164"/>
      <c r="HU9" s="164"/>
      <c r="HV9" s="164"/>
      <c r="HW9" s="164"/>
      <c r="HX9" s="164"/>
      <c r="HY9" s="164"/>
      <c r="HZ9" s="164"/>
      <c r="IA9" s="164"/>
      <c r="IB9" s="164"/>
      <c r="IC9" s="164"/>
      <c r="ID9" s="164"/>
      <c r="IE9" s="164"/>
      <c r="IF9" s="164"/>
      <c r="IG9" s="164"/>
      <c r="IH9" s="164"/>
      <c r="II9" s="164"/>
      <c r="IJ9" s="164"/>
      <c r="IK9" s="164"/>
      <c r="IL9" s="164"/>
      <c r="IM9" s="164"/>
      <c r="IN9" s="164"/>
      <c r="IO9" s="164"/>
      <c r="IP9" s="164"/>
      <c r="IQ9" s="164"/>
      <c r="IR9" s="164"/>
      <c r="IS9" s="164"/>
      <c r="IT9" s="164"/>
      <c r="IU9" s="164"/>
      <c r="IV9" s="164"/>
    </row>
    <row r="10" spans="1:256">
      <c r="A10" s="302" t="s">
        <v>110</v>
      </c>
      <c r="B10" s="302" t="s">
        <v>111</v>
      </c>
      <c r="C10" s="302"/>
      <c r="D10" s="302"/>
      <c r="E10" s="302"/>
      <c r="F10" s="302">
        <v>353496.08</v>
      </c>
      <c r="G10" s="302"/>
      <c r="H10" s="302">
        <f>F10</f>
        <v>353496.08</v>
      </c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190"/>
      <c r="Z10" s="175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</row>
    <row r="11" spans="1:256">
      <c r="A11" s="312"/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</row>
    <row r="13" spans="1:256" s="230" customFormat="1" ht="15.75">
      <c r="B13" s="231" t="s">
        <v>434</v>
      </c>
      <c r="O13" s="232"/>
      <c r="P13" s="232"/>
      <c r="Q13" s="232"/>
      <c r="R13" s="232"/>
      <c r="S13" s="232"/>
      <c r="T13" s="232"/>
      <c r="U13" s="232"/>
      <c r="V13" s="232"/>
      <c r="Y13" s="233"/>
      <c r="Z13" s="233"/>
    </row>
  </sheetData>
  <mergeCells count="26">
    <mergeCell ref="W5:X5"/>
    <mergeCell ref="Y5:Z5"/>
    <mergeCell ref="A7:X7"/>
    <mergeCell ref="A10:X10"/>
    <mergeCell ref="A11:X11"/>
    <mergeCell ref="M5:N5"/>
    <mergeCell ref="O5:P5"/>
    <mergeCell ref="Q5:R5"/>
    <mergeCell ref="S5:T5"/>
    <mergeCell ref="U5:V5"/>
    <mergeCell ref="S1:X1"/>
    <mergeCell ref="A2:X2"/>
    <mergeCell ref="A3:A6"/>
    <mergeCell ref="B3:B6"/>
    <mergeCell ref="C3:F4"/>
    <mergeCell ref="G3:Z3"/>
    <mergeCell ref="G4:J4"/>
    <mergeCell ref="K4:N4"/>
    <mergeCell ref="O4:R4"/>
    <mergeCell ref="S4:V4"/>
    <mergeCell ref="W4:Z4"/>
    <mergeCell ref="C5:D5"/>
    <mergeCell ref="E5:F5"/>
    <mergeCell ref="G5:H5"/>
    <mergeCell ref="I5:J5"/>
    <mergeCell ref="K5:L5"/>
  </mergeCells>
  <pageMargins left="0" right="0" top="0.74803149606299213" bottom="0.74803149606299213" header="0" footer="0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Раздел 3</vt:lpstr>
      <vt:lpstr>Форма 5</vt:lpstr>
      <vt:lpstr>Таблица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2014-05-05T04:26:39Z</cp:lastPrinted>
  <dcterms:created xsi:type="dcterms:W3CDTF">2006-09-16T00:00:00Z</dcterms:created>
  <dcterms:modified xsi:type="dcterms:W3CDTF">2024-08-07T13:50:46Z</dcterms:modified>
</cp:coreProperties>
</file>